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EVIDENCE PROJEKTŮ - ZAKÁZKY\2017\OA BŘECLAV - VZT\VZT\"/>
    </mc:Choice>
  </mc:AlternateContent>
  <bookViews>
    <workbookView xWindow="0" yWindow="0" windowWidth="26835" windowHeight="1218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Pol'!$A$1:$V$122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" i="12" l="1"/>
  <c r="K8" i="12"/>
  <c r="M8" i="12"/>
  <c r="O8" i="12"/>
  <c r="Q8" i="12"/>
  <c r="U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5" i="12"/>
  <c r="I104" i="12" s="1"/>
  <c r="K105" i="12"/>
  <c r="K104" i="12" s="1"/>
  <c r="M105" i="12"/>
  <c r="M104" i="12" s="1"/>
  <c r="O105" i="12"/>
  <c r="O104" i="12" s="1"/>
  <c r="Q105" i="12"/>
  <c r="Q104" i="12" s="1"/>
  <c r="U105" i="12"/>
  <c r="U104" i="12" s="1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58" i="1"/>
  <c r="J57" i="1" s="1"/>
  <c r="J56" i="1"/>
  <c r="J55" i="1"/>
  <c r="J53" i="1"/>
  <c r="J52" i="1"/>
  <c r="J51" i="1"/>
  <c r="J49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U106" i="12" l="1"/>
  <c r="M73" i="12"/>
  <c r="Q73" i="12"/>
  <c r="I73" i="12"/>
  <c r="K112" i="12"/>
  <c r="Q106" i="12"/>
  <c r="U29" i="12"/>
  <c r="I24" i="12"/>
  <c r="M7" i="12"/>
  <c r="M112" i="12"/>
  <c r="Q112" i="12"/>
  <c r="I112" i="12"/>
  <c r="O67" i="12"/>
  <c r="U67" i="12"/>
  <c r="K67" i="12"/>
  <c r="O24" i="12"/>
  <c r="U24" i="12"/>
  <c r="K24" i="12"/>
  <c r="Q13" i="12"/>
  <c r="I13" i="12"/>
  <c r="M13" i="12"/>
  <c r="U7" i="12"/>
  <c r="K7" i="12"/>
  <c r="O106" i="12"/>
  <c r="K106" i="12"/>
  <c r="Q29" i="12"/>
  <c r="I29" i="12"/>
  <c r="M29" i="12"/>
  <c r="O7" i="12"/>
  <c r="U112" i="12"/>
  <c r="M106" i="12"/>
  <c r="I106" i="12"/>
  <c r="K29" i="12"/>
  <c r="Q24" i="12"/>
  <c r="M24" i="12"/>
  <c r="J50" i="1"/>
  <c r="J58" i="1" s="1"/>
  <c r="J54" i="1"/>
  <c r="O112" i="12"/>
  <c r="O73" i="12"/>
  <c r="U73" i="12"/>
  <c r="K73" i="12"/>
  <c r="M67" i="12"/>
  <c r="Q67" i="12"/>
  <c r="I67" i="12"/>
  <c r="O29" i="12"/>
  <c r="O13" i="12"/>
  <c r="U13" i="12"/>
  <c r="K13" i="12"/>
  <c r="Q7" i="12"/>
  <c r="I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<sst xmlns="http://schemas.openxmlformats.org/spreadsheetml/2006/main" count="705" uniqueCount="308">
  <si>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</si>
  <si>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</si>
  <si>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</si>
  <si>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</si>
  <si>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</si>
  <si>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</si>
  <si>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</si>
  <si>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</si>
  <si>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</si>
  <si>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</si>
  <si>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</si>
  <si>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</si>
  <si>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</si>
  <si>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</si>
  <si>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</si>
  <si>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</si>
  <si>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</si>
  <si>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</si>
  <si>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</si>
  <si>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</si>
  <si>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</si>
  <si>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</si>
  <si>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</si>
  <si>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</si>
  <si>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</si>
  <si>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</si>
  <si>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</si>
  <si>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</si>
  <si>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</si>
  <si>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</si>
  <si>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</si>
  <si>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</si>
  <si>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</si>
  <si>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</si>
  <si>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</si>
  <si>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</si>
  <si>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</si>
  <si>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</si>
  <si>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</si>
  <si>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</si>
  <si>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</si>
  <si>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</si>
  <si>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</si>
  <si>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</si>
  <si>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Vzduchotechnika_2017_05_26</t>
  </si>
  <si>
    <t>01</t>
  </si>
  <si>
    <t>OA Břeclav</t>
  </si>
  <si>
    <t>Objekt:</t>
  </si>
  <si>
    <t>Rozpočet:</t>
  </si>
  <si>
    <t>2017_012</t>
  </si>
  <si>
    <t>Stavba</t>
  </si>
  <si>
    <t>Celkem za stavbu</t>
  </si>
  <si>
    <t>CZK</t>
  </si>
  <si>
    <t>Rekapitulace dílů</t>
  </si>
  <si>
    <t>Typ dílu</t>
  </si>
  <si>
    <t>Jednotky VZT</t>
  </si>
  <si>
    <t>04</t>
  </si>
  <si>
    <t>Distribuční elementy</t>
  </si>
  <si>
    <t>05</t>
  </si>
  <si>
    <t>Ostatní elementy</t>
  </si>
  <si>
    <t>06</t>
  </si>
  <si>
    <t>Tlumiče</t>
  </si>
  <si>
    <t>07</t>
  </si>
  <si>
    <t>Koncové elementy</t>
  </si>
  <si>
    <t>09</t>
  </si>
  <si>
    <t>Potrubí</t>
  </si>
  <si>
    <t>10</t>
  </si>
  <si>
    <t>Izolace</t>
  </si>
  <si>
    <t>11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</si>
  <si>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</si>
  <si>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</si>
  <si>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</si>
  <si>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</si>
  <si>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</si>
  <si>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</si>
  <si>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</si>
  <si>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</si>
  <si>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</si>
  <si>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</si>
  <si>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</si>
  <si>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</si>
  <si>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</si>
  <si>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</si>
  <si>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</si>
  <si>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</si>
  <si>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</si>
  <si>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</si>
  <si>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</si>
  <si>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</si>
  <si>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</si>
  <si>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</si>
  <si>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</si>
  <si>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</si>
  <si>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</si>
  <si>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</si>
  <si>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</si>
  <si>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</si>
  <si>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01003</t>
  </si>
  <si>
    <t>Podstropní VZT jednotka s rekuperací 89 %, el. ohřevem 3,4 kW; Qo=Qp=2020 m3/h, včetně MaR, nástěnného ovladače, čidel CO2, pružných manžet a uzavíracích klapek</t>
  </si>
  <si>
    <t xml:space="preserve">ks    </t>
  </si>
  <si>
    <t>Vlastní</t>
  </si>
  <si>
    <t>POL3_</t>
  </si>
  <si>
    <t>01004</t>
  </si>
  <si>
    <t>Podstropní VZT jednotka s rekuperací 89 %, el. ohřevem 3,1 kW; Qp=Qo=1900 m3/h, včetně MaR, nástěnného ovladače, čidel CO2, pružných manžet a uzavíracích klapek</t>
  </si>
  <si>
    <t>01005</t>
  </si>
  <si>
    <t>Podstropní VZT jednotka s rekuperací 88 %, el. ohřevem 3,8 kW; Qp=Qo=2200 m3/h, včetně MaR, nástěnného ovladače, čidel CO2, pružných manžet a uzavíracích klapek</t>
  </si>
  <si>
    <t>01006</t>
  </si>
  <si>
    <t>Podstropní VZT jednotka s rekuperací 89 %, el. ohřevem 2,9 kW; Qp=Qo=1800 m3/h, včetně MaR, nástěnného ovladače, čidel CO2, pružných manžet a uzavíracích klapek</t>
  </si>
  <si>
    <t>01007</t>
  </si>
  <si>
    <t>Podstropní VZT jednotka s rekuperací 90 %, el. ohřevem 1,7 kW; Qp=Qo=1050 m3/h, včetně MaR, nástěnného ovladače, čidel CO2, pružných manžet a uzavíracích klapek</t>
  </si>
  <si>
    <t>04001</t>
  </si>
  <si>
    <t>Přívodní kovová dvouřadá vyústka s regulační klapkou, 200x100 mm</t>
  </si>
  <si>
    <t>04002</t>
  </si>
  <si>
    <t>Přívodní kovová dvouřadá vyústka s regulační klapkou, 300x100 mm</t>
  </si>
  <si>
    <t>04003</t>
  </si>
  <si>
    <t>Přívodní kovová dvouřadá vyústka s regulační klapkou, 400x100 mm</t>
  </si>
  <si>
    <t>04004</t>
  </si>
  <si>
    <t>Odvodní kovová jednořadá vyústka s regulační klapkou, 200x100 mm</t>
  </si>
  <si>
    <t>04005</t>
  </si>
  <si>
    <t>Odvodní kovová jednořadá vyústka s regulační klapkou, 300x100 mm</t>
  </si>
  <si>
    <t>04006</t>
  </si>
  <si>
    <t>Odvodní talířový ventil kovový d100 mm, včetně montážního kroužku</t>
  </si>
  <si>
    <t>04007</t>
  </si>
  <si>
    <t>Odvodní talířový ventil kovový d125 mm, včetně montážního kroužku</t>
  </si>
  <si>
    <t>04009</t>
  </si>
  <si>
    <t>Odvodní talířový ventil kovový d200 mm, včetně montážního kroužku</t>
  </si>
  <si>
    <t>04010</t>
  </si>
  <si>
    <t>Přívodní talířový ventil kovový d100 mm, včetně montážního kroužku</t>
  </si>
  <si>
    <t>04012</t>
  </si>
  <si>
    <t>Přívodní talířový ventil kovový d125 mm, včetně montážního kroužku</t>
  </si>
  <si>
    <t>05001</t>
  </si>
  <si>
    <t>Dveřní větrací mřížka 200x100 mm, průtočná plocha 38 % (A=0,005 m2)</t>
  </si>
  <si>
    <t>05003</t>
  </si>
  <si>
    <t>Dveřní větrací mřížka 300x150 mm, průtočná plocha 38 % (A=0,012 m2)</t>
  </si>
  <si>
    <t>05004</t>
  </si>
  <si>
    <t>Dveřní větrací mřížka 600x150 mm, průtočná plocha 38 % (A=0,023 m2)</t>
  </si>
  <si>
    <t>05006</t>
  </si>
  <si>
    <t>Dveřní větrací mřížka 400x150 mm, průtočná plocha 38 % (A=0,016 m2)</t>
  </si>
  <si>
    <t>06017</t>
  </si>
  <si>
    <t>Kulisový tlumič hluku 560x315 mm, délka 1000 mm; 3x kulisa, š. 100 mm, l. 1000 mm, vč. náběhových a odtokových hran</t>
  </si>
  <si>
    <t>06018</t>
  </si>
  <si>
    <t>Kulisový tlumič hluku 630x315 mm, délka 1500 mm; 4x kulisa, š. 100 mm, l. 1500 mm, vč. náběhových a odtokových hran</t>
  </si>
  <si>
    <t>06019</t>
  </si>
  <si>
    <t>Kulisový tlumič hluku 630x250, délka 1500 mm; 4x kulisa, š. 100 mm, l. 1500 mm, vč. náběhových a odtokových hran</t>
  </si>
  <si>
    <t>06020</t>
  </si>
  <si>
    <t>Kulisový tlumič hluku 400x250, délka 500 mm; 2x kulisa, š. 100 mm, l. 500 mm, vč. náběhových a odtokových hran</t>
  </si>
  <si>
    <t>06021</t>
  </si>
  <si>
    <t>Telefonní tlumič hluku vsuvný d100 mm, l. 300 mm, vč. náběhových a odtokových hran</t>
  </si>
  <si>
    <t>06022</t>
  </si>
  <si>
    <t>Kulisový tlumič hluku 630x200, délka 1500 mm; 4x kulisa, š. 100 mm, l. 1500 mm, vč. náběhových a odtokových hran</t>
  </si>
  <si>
    <t>06023</t>
  </si>
  <si>
    <t>Kulisový tlumič hluku 450x250, délka 750 mm; 3x kulisa, š. 100 mm, l. 750 mm, vč. náběhových a odtokových hran</t>
  </si>
  <si>
    <t>06024</t>
  </si>
  <si>
    <t>Kulisový tlumič hluku 450x315, délka 750 mm; 3x kulisa, š. 100 mm, l. 750 mm, vč. náběhových a odtokových hran</t>
  </si>
  <si>
    <t>06025</t>
  </si>
  <si>
    <t>06026</t>
  </si>
  <si>
    <t>06027</t>
  </si>
  <si>
    <t>Kulisový tlumič hluku 160x160, délka 1600 mm; 1x kulisa, š. 100 mm, l. 1600 mm, vč. náběhových a odtokových hran</t>
  </si>
  <si>
    <t>06028</t>
  </si>
  <si>
    <t>Kulisový tlumič hluku 800x250, délka 1500 mm; 5x kulisa, š. 100 mm, l. 1500 mm, vč. náběhových a odtokových hran</t>
  </si>
  <si>
    <t>06029</t>
  </si>
  <si>
    <t>Kulisový tlumič hluku 800x250, délka 500 mm; 3x kulisa, š. 100 mm, l. 500 mm, vč. náběhových a odtokových hran</t>
  </si>
  <si>
    <t>06030</t>
  </si>
  <si>
    <t>06031</t>
  </si>
  <si>
    <t>Kulisový tlumič hluku 400x280, délka 500 mm; 2x kulisa, š. 100 mm, l. 500 mm, vč. náběhových a odtokových hran</t>
  </si>
  <si>
    <t>06032</t>
  </si>
  <si>
    <t>Kulisový tlumič hluku 630x315, délka 750 mm; 4x kulisa, š. 100 mm, l. 750 mm, vč. náběhových a odtokových hran</t>
  </si>
  <si>
    <t>06033</t>
  </si>
  <si>
    <t>Kulisový tlumič hluku 200x200, délka 1500 mm; 1x kulisa, š. 100 mm, l. 1500 mm, vč. náběhových a odtokových hran</t>
  </si>
  <si>
    <t>06034</t>
  </si>
  <si>
    <t>Kulisový tlumič hluku 630x315 mm, délka 700 mm; 4x kulisa, š. 100 mm, l. 700 mm, vč. náběhových a odtokových hran</t>
  </si>
  <si>
    <t>06035</t>
  </si>
  <si>
    <t>Kulisový tlumič hluku 630x160 mm, délka 1500 mm; 4x kulisa, š. 100 mm, l. 1500 mm, vč. náběhových a odtokových hran</t>
  </si>
  <si>
    <t>06036</t>
  </si>
  <si>
    <t>06037</t>
  </si>
  <si>
    <t>Kulisový tlumič hluku 160x160, délka 500 mm; 1x kulisa, š. 100 mm, l. 500 mm, vč. náběhových a odtokových hran</t>
  </si>
  <si>
    <t>06038</t>
  </si>
  <si>
    <t>Kulisový tlumič hluku 200x200, délka 500 mm; 1x kulisa, š. 100 mm, l. 500 mm, vč. náběhových a odtokových hran</t>
  </si>
  <si>
    <t>06039</t>
  </si>
  <si>
    <t>Kulisový tlumič hluku 630x200, délka 1500 mm; 3x kulisa, š. 100 mm, l. 1500 mm, vč. náběhových a odtokových hran</t>
  </si>
  <si>
    <t>06040</t>
  </si>
  <si>
    <t>06041</t>
  </si>
  <si>
    <t>06042</t>
  </si>
  <si>
    <t>06043</t>
  </si>
  <si>
    <t>Kulisový tlumič hluku 500x315 mm, délka 1000 mm; 3x kulisa, š. 100 mm, l. 1000 mm, vč. náběhových a odtokových hran</t>
  </si>
  <si>
    <t>06044</t>
  </si>
  <si>
    <t>Kulisový tlumič hluku 500x315 mm, délka 1500 mm; 3x kulisa, š. 100 mm, l. 1500 mm, vč. náběhových a odtokových hran</t>
  </si>
  <si>
    <t>06045</t>
  </si>
  <si>
    <t>Kulisový tlumič hluku 500x315, délka 1750 mm; 3x kulisa, š. 100 mm, l. 1750 mm, vč. náběhových a odtokových hran</t>
  </si>
  <si>
    <t>06046</t>
  </si>
  <si>
    <t>Kulisový tlumič hluku 400x200, délka 500 mm; 2x kulisa, š. 100 mm, l. 500 mm, vč. náběhových a odtokových hran</t>
  </si>
  <si>
    <t>06047</t>
  </si>
  <si>
    <t>Kulisový tlumič hluku 630x315, délka 700 mm; 4x kulisa, š. 100 mm, l. 700 mm, vč. náběhových a odtokových hran</t>
  </si>
  <si>
    <t>06048</t>
  </si>
  <si>
    <t>Kulisový tlumič hluku 400x200, délka 500 mm; 2x kulisa, š. 100 mm, l. 200 mm, vč. náběhových a odtokových hran</t>
  </si>
  <si>
    <t>06049</t>
  </si>
  <si>
    <t>Kulisový tlumič hluku 315x315 mm, délka 600 mm; 2x kulisa, š. 100 mm, l. 600 mm, vč. náběhových a odtokových hran</t>
  </si>
  <si>
    <t>06050</t>
  </si>
  <si>
    <t>Kulisový tlumič hluku 315x315 mm, délka 1250 mm; 2x kulisa, š. 100 mm, l. 1250 mm, vč. náběhových a odtokových hran</t>
  </si>
  <si>
    <t>06051</t>
  </si>
  <si>
    <t>Kulisový tlumič hluku 500x315, délka 1500 mm; 3x kulisa, š. 100 mm, l. 1500 mm, vč. náběhových a odtokových hran</t>
  </si>
  <si>
    <t>06052</t>
  </si>
  <si>
    <t>06053</t>
  </si>
  <si>
    <t>Kulisový tlumič hluku 450x315, délka 500 mm; 3x kulisa, š. 100 mm, l. 500 mm, vč. náběhových a odtokových hran</t>
  </si>
  <si>
    <t>07003</t>
  </si>
  <si>
    <t>Protidešťová žaluzie 630x500 mm se sítí proti hmyzu</t>
  </si>
  <si>
    <t>07004</t>
  </si>
  <si>
    <t>07005</t>
  </si>
  <si>
    <t>Protidešťová žaluzie 710x500 mm se sítí proti hmyzu</t>
  </si>
  <si>
    <t>07006</t>
  </si>
  <si>
    <t>07007</t>
  </si>
  <si>
    <t>Protidešťová žaluzie 500x500 mm se sítí proti hmyzu</t>
  </si>
  <si>
    <t>09001</t>
  </si>
  <si>
    <t>Potrubí VZT čtyřhranné přírubové sk.I., 160x160 mm, včetně tvarovek</t>
  </si>
  <si>
    <t xml:space="preserve">m     </t>
  </si>
  <si>
    <t>09002</t>
  </si>
  <si>
    <t>Potrubí VZT čtyřhranné přírubové sk.I., 200x160 mm, včetně tvarovek</t>
  </si>
  <si>
    <t>09003</t>
  </si>
  <si>
    <t>Potrubí VZT čtyřhranné přírubové sk.I., 200x200 mm, včetně tvarovek</t>
  </si>
  <si>
    <t>09007</t>
  </si>
  <si>
    <t>Potrubí VZT čtyřhranné přírubové sk.I., 315x160 mm, včetně tvarovek</t>
  </si>
  <si>
    <t>09008</t>
  </si>
  <si>
    <t>Potrubí VZT čtyřhranné přírubové sk.I., 315x200 mm, včetně tvarovek</t>
  </si>
  <si>
    <t>09009</t>
  </si>
  <si>
    <t>Potrubí VZT čtyřhranné přírubové sk.I., 315x315 mm, včetně tvarovek</t>
  </si>
  <si>
    <t>09011</t>
  </si>
  <si>
    <t>Potrubí VZT čtyřhranné přírubové sk.I., 355x200 mm, včetně tvarovek</t>
  </si>
  <si>
    <t>09013</t>
  </si>
  <si>
    <t>Potrubí VZT čtyřhranné přírubové sk.I., 400x200 mm, včetně tvarovek</t>
  </si>
  <si>
    <t>09014</t>
  </si>
  <si>
    <t>Potrubí VZT čtyřhranné přírubové sk.I., 400x250 mm, včetně tvarovek</t>
  </si>
  <si>
    <t>09015</t>
  </si>
  <si>
    <t>Potrubí VZT čtyřhranné přírubové sk.I., 400x280 mm, včetně tvarovek</t>
  </si>
  <si>
    <t>09018</t>
  </si>
  <si>
    <t>Potrubí VZT čtyřhranné přírubové sk.I., 450x200 mm, včetně tvarovek</t>
  </si>
  <si>
    <t>09019</t>
  </si>
  <si>
    <t>Potrubí VZT čtyřhranné přírubové sk.I., 450x250 mm, včetně tvarovek</t>
  </si>
  <si>
    <t>09021</t>
  </si>
  <si>
    <t>Potrubí VZT čtyřhranné přírubové sk.I., 500x160 mm, včetně tvarovek</t>
  </si>
  <si>
    <t>09023</t>
  </si>
  <si>
    <t>Potrubí VZT čtyřhranné přírubové sk.I., 500x250 mm, včetně tvarovek</t>
  </si>
  <si>
    <t>09025</t>
  </si>
  <si>
    <t>Potrubí VZT čtyřhranné přírubové sk.I., 500x500 mm, včetně tvarovek</t>
  </si>
  <si>
    <t>09026</t>
  </si>
  <si>
    <t>Potrubí VZT čtyřhranné přírubové sk.I., 560x160 mm, včetně tvarovek</t>
  </si>
  <si>
    <t>090261</t>
  </si>
  <si>
    <t>Potrubí VZT čtyřhranné přírubové sk.I., 560x200 mm, včetně tvarovek</t>
  </si>
  <si>
    <t>09027</t>
  </si>
  <si>
    <t>Potrubí VZT čtyřhranné přírubové sk.I., 560x250 mm, včetně tvarovek</t>
  </si>
  <si>
    <t>09028</t>
  </si>
  <si>
    <t>Potrubí VZT čtyřhranné přírubové sk.I., 560x315 mm, včetně tvarovek</t>
  </si>
  <si>
    <t>09030</t>
  </si>
  <si>
    <t>Potrubí VZT čtyřhranné přírubové sk.I., 630x160 mm, včetně tvarovek</t>
  </si>
  <si>
    <t>09032</t>
  </si>
  <si>
    <t>Potrubí VZT čtyřhranné přírubové sk.I., 630x250 mm, včetně tvarovek</t>
  </si>
  <si>
    <t>09034</t>
  </si>
  <si>
    <t>Potrubí VZT čtyřhranné přírubové sk.I., 630x500 mm, včetně tvarovek</t>
  </si>
  <si>
    <t>09036</t>
  </si>
  <si>
    <t>Potrubí VZT čtyřhranné přírubové sk.I., 710x500 mm, včetně tvarovek</t>
  </si>
  <si>
    <t>09037</t>
  </si>
  <si>
    <t>Potrubí VZT čtyřhranné přírubové sk.I., 800x160 mm, včetně tvarovek</t>
  </si>
  <si>
    <t>09040</t>
  </si>
  <si>
    <t>Potrubí VZT čtyřhranné přírubové sk.I., 1000x160 mm, včetně tvarovek</t>
  </si>
  <si>
    <t>09041</t>
  </si>
  <si>
    <t>VZT potrubí spiro sk.I., d100 mm, včetně tvarovek</t>
  </si>
  <si>
    <t>09043</t>
  </si>
  <si>
    <t>VZT potrubí spiro sk.I., d160 mm, včetně tvarovek</t>
  </si>
  <si>
    <t>09044</t>
  </si>
  <si>
    <t>Hlukově tlumicí ohebná Al hadice d100 mm, 10 m</t>
  </si>
  <si>
    <t>09045</t>
  </si>
  <si>
    <t>Hlukově tlumicí ohebná Al hadice d125 mm, 10 m</t>
  </si>
  <si>
    <t>09047</t>
  </si>
  <si>
    <t>Hlukově tlumicí ohebná Al hadice d200 mm, 10 m</t>
  </si>
  <si>
    <t>10001</t>
  </si>
  <si>
    <t>Parotěsná kaučuková izolace VZT potrubí, tl. 20 mm, samolepicí role šířky 1 m</t>
  </si>
  <si>
    <t xml:space="preserve">m2    </t>
  </si>
  <si>
    <t>11001</t>
  </si>
  <si>
    <t>Montáž VZT zařízení a potrubí</t>
  </si>
  <si>
    <t>POL1_</t>
  </si>
  <si>
    <t>11002</t>
  </si>
  <si>
    <t>Ostatní a spojovací materiál (závěsy, těsnění, těsnicí pásky, volné příruby a další)</t>
  </si>
  <si>
    <t>11003</t>
  </si>
  <si>
    <t>Drobná stavební výpomoc</t>
  </si>
  <si>
    <t xml:space="preserve">hod   </t>
  </si>
  <si>
    <t>POL99_8</t>
  </si>
  <si>
    <t>11004</t>
  </si>
  <si>
    <t>Orientační štítky</t>
  </si>
  <si>
    <t>11005</t>
  </si>
  <si>
    <t>Kompletační činnost</t>
  </si>
  <si>
    <t>VN01</t>
  </si>
  <si>
    <t>Zaregulování</t>
  </si>
  <si>
    <t>VN02</t>
  </si>
  <si>
    <t>Projektová dokumentace skutečného stavu</t>
  </si>
  <si>
    <t>VN03</t>
  </si>
  <si>
    <t>Zařízení staveniště</t>
  </si>
  <si>
    <t>VN04</t>
  </si>
  <si>
    <t>Autorský dozor</t>
  </si>
  <si>
    <t>VN05</t>
  </si>
  <si>
    <t>Nepředvídatelné práce</t>
  </si>
  <si>
    <t>VN06</t>
  </si>
  <si>
    <t>Pronájem montážních plošin</t>
  </si>
  <si>
    <t xml:space="preserve">den   </t>
  </si>
  <si>
    <t>VN07</t>
  </si>
  <si>
    <t>Koordinace profesí na stavbě</t>
  </si>
  <si>
    <t>VN08</t>
  </si>
  <si>
    <t>Mimostaveništní doprava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</si>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</sst>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199" t="s">
        <v>41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46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1230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16"/>
      <c r="E11" s="216"/>
      <c r="F11" s="216"/>
      <c r="G11" s="216"/>
      <c r="H11" s="28" t="s">
        <v>42</v>
      </c>
      <c r="I11" s="33"/>
      <c r="J11" s="11"/>
    </row>
    <row r="12" spans="1:15" ht="15.75" customHeight="1" x14ac:dyDescent="0.2">
      <c r="A12" s="4"/>
      <c r="B12" s="42"/>
      <c r="C12" s="26"/>
      <c r="D12" s="221"/>
      <c r="E12" s="221"/>
      <c r="F12" s="221"/>
      <c r="G12" s="221"/>
      <c r="H12" s="28" t="s">
        <v>36</v>
      </c>
      <c r="I12" s="33"/>
      <c r="J12" s="11"/>
    </row>
    <row r="13" spans="1:15" ht="15.75" customHeight="1" x14ac:dyDescent="0.2">
      <c r="A13" s="4"/>
      <c r="B13" s="43"/>
      <c r="C13" s="27"/>
      <c r="D13" s="222"/>
      <c r="E13" s="222"/>
      <c r="F13" s="222"/>
      <c r="G13" s="222"/>
      <c r="H13" s="29"/>
      <c r="I13" s="35"/>
      <c r="J13" s="52"/>
    </row>
    <row r="14" spans="1:15" ht="24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15"/>
      <c r="F15" s="215"/>
      <c r="G15" s="217"/>
      <c r="H15" s="217"/>
      <c r="I15" s="217" t="s">
        <v>31</v>
      </c>
      <c r="J15" s="218"/>
    </row>
    <row r="16" spans="1:15" ht="23.25" customHeight="1" x14ac:dyDescent="0.2">
      <c r="A16" s="158" t="s">
        <v>26</v>
      </c>
      <c r="B16" s="58" t="s">
        <v>26</v>
      </c>
      <c r="C16" s="59"/>
      <c r="D16" s="60"/>
      <c r="E16" s="219"/>
      <c r="F16" s="220"/>
      <c r="G16" s="219"/>
      <c r="H16" s="220"/>
      <c r="I16" s="219">
        <v>2726449</v>
      </c>
      <c r="J16" s="232"/>
    </row>
    <row r="17" spans="1:10" ht="23.25" customHeight="1" x14ac:dyDescent="0.2">
      <c r="A17" s="158" t="s">
        <v>27</v>
      </c>
      <c r="B17" s="58" t="s">
        <v>27</v>
      </c>
      <c r="C17" s="59"/>
      <c r="D17" s="60"/>
      <c r="E17" s="219"/>
      <c r="F17" s="220"/>
      <c r="G17" s="219"/>
      <c r="H17" s="220"/>
      <c r="I17" s="219">
        <v>0</v>
      </c>
      <c r="J17" s="232"/>
    </row>
    <row r="18" spans="1:10" ht="23.25" customHeight="1" x14ac:dyDescent="0.2">
      <c r="A18" s="158" t="s">
        <v>28</v>
      </c>
      <c r="B18" s="58" t="s">
        <v>28</v>
      </c>
      <c r="C18" s="59"/>
      <c r="D18" s="60"/>
      <c r="E18" s="219"/>
      <c r="F18" s="220"/>
      <c r="G18" s="219"/>
      <c r="H18" s="220"/>
      <c r="I18" s="219">
        <v>0</v>
      </c>
      <c r="J18" s="232"/>
    </row>
    <row r="19" spans="1:10" ht="23.25" customHeight="1" x14ac:dyDescent="0.2">
      <c r="A19" s="158" t="s">
        <v>70</v>
      </c>
      <c r="B19" s="58" t="s">
        <v>29</v>
      </c>
      <c r="C19" s="59"/>
      <c r="D19" s="60"/>
      <c r="E19" s="219"/>
      <c r="F19" s="220"/>
      <c r="G19" s="219"/>
      <c r="H19" s="220"/>
      <c r="I19" s="219">
        <v>181870</v>
      </c>
      <c r="J19" s="232"/>
    </row>
    <row r="20" spans="1:10" ht="23.25" customHeight="1" x14ac:dyDescent="0.2">
      <c r="A20" s="158" t="s">
        <v>71</v>
      </c>
      <c r="B20" s="58" t="s">
        <v>30</v>
      </c>
      <c r="C20" s="59"/>
      <c r="D20" s="60"/>
      <c r="E20" s="219"/>
      <c r="F20" s="220"/>
      <c r="G20" s="219"/>
      <c r="H20" s="220"/>
      <c r="I20" s="219">
        <v>0</v>
      </c>
      <c r="J20" s="232"/>
    </row>
    <row r="21" spans="1:10" ht="23.25" customHeight="1" x14ac:dyDescent="0.2">
      <c r="A21" s="4"/>
      <c r="B21" s="75" t="s">
        <v>31</v>
      </c>
      <c r="C21" s="76"/>
      <c r="D21" s="77"/>
      <c r="E21" s="233"/>
      <c r="F21" s="234"/>
      <c r="G21" s="233"/>
      <c r="H21" s="234"/>
      <c r="I21" s="233">
        <f>SUM(I16:J20)</f>
        <v>2908319</v>
      </c>
      <c r="J21" s="239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30">
        <v>0</v>
      </c>
      <c r="H23" s="231"/>
      <c r="I23" s="231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37">
        <v>0</v>
      </c>
      <c r="H24" s="238"/>
      <c r="I24" s="238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30">
        <v>2908319</v>
      </c>
      <c r="H25" s="231"/>
      <c r="I25" s="231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6">
        <v>610747</v>
      </c>
      <c r="H26" s="227"/>
      <c r="I26" s="227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8">
        <v>0</v>
      </c>
      <c r="H27" s="228"/>
      <c r="I27" s="228"/>
      <c r="J27" s="64" t="str">
        <f t="shared" si="0"/>
        <v>CZK</v>
      </c>
    </row>
    <row r="28" spans="1:10" ht="27.75" hidden="1" customHeight="1" thickBot="1" x14ac:dyDescent="0.25">
      <c r="A28" s="4"/>
      <c r="B28" s="127" t="s">
        <v>25</v>
      </c>
      <c r="C28" s="128"/>
      <c r="D28" s="128"/>
      <c r="E28" s="129"/>
      <c r="F28" s="130"/>
      <c r="G28" s="229">
        <v>2908319</v>
      </c>
      <c r="H28" s="235"/>
      <c r="I28" s="235"/>
      <c r="J28" s="131" t="str">
        <f t="shared" si="0"/>
        <v>CZK</v>
      </c>
    </row>
    <row r="29" spans="1:10" ht="27.75" customHeight="1" thickBot="1" x14ac:dyDescent="0.25">
      <c r="A29" s="4"/>
      <c r="B29" s="127" t="s">
        <v>37</v>
      </c>
      <c r="C29" s="132"/>
      <c r="D29" s="132"/>
      <c r="E29" s="132"/>
      <c r="F29" s="132"/>
      <c r="G29" s="229">
        <v>3519066</v>
      </c>
      <c r="H29" s="229"/>
      <c r="I29" s="229"/>
      <c r="J29" s="133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42913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6" t="s">
        <v>2</v>
      </c>
      <c r="E35" s="236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5"/>
      <c r="G37" s="115"/>
      <c r="H37" s="115"/>
      <c r="I37" s="115"/>
      <c r="J37" s="3"/>
    </row>
    <row r="38" spans="1:10" ht="25.5" hidden="1" customHeight="1" x14ac:dyDescent="0.2">
      <c r="A38" s="103" t="s">
        <v>39</v>
      </c>
      <c r="B38" s="107" t="s">
        <v>18</v>
      </c>
      <c r="C38" s="108" t="s">
        <v>6</v>
      </c>
      <c r="D38" s="109"/>
      <c r="E38" s="109"/>
      <c r="F38" s="116" t="str">
        <f>B23</f>
        <v>Základ pro sníženou DPH</v>
      </c>
      <c r="G38" s="116" t="str">
        <f>B25</f>
        <v>Základ pro základní DPH</v>
      </c>
      <c r="H38" s="117" t="s">
        <v>19</v>
      </c>
      <c r="I38" s="117" t="s">
        <v>1</v>
      </c>
      <c r="J38" s="110" t="s">
        <v>0</v>
      </c>
    </row>
    <row r="39" spans="1:10" ht="25.5" hidden="1" customHeight="1" x14ac:dyDescent="0.2">
      <c r="A39" s="103">
        <v>1</v>
      </c>
      <c r="B39" s="111" t="s">
        <v>50</v>
      </c>
      <c r="C39" s="204"/>
      <c r="D39" s="205"/>
      <c r="E39" s="205"/>
      <c r="F39" s="118">
        <v>0</v>
      </c>
      <c r="G39" s="119">
        <v>2908319</v>
      </c>
      <c r="H39" s="120">
        <v>610746.99</v>
      </c>
      <c r="I39" s="120">
        <v>3519065.99</v>
      </c>
      <c r="J39" s="112">
        <f>IF(CenaCelkemVypocet=0,"",I39/CenaCelkemVypocet*100)</f>
        <v>100</v>
      </c>
    </row>
    <row r="40" spans="1:10" ht="25.5" hidden="1" customHeight="1" x14ac:dyDescent="0.2">
      <c r="A40" s="103">
        <v>2</v>
      </c>
      <c r="B40" s="104" t="s">
        <v>45</v>
      </c>
      <c r="C40" s="206" t="s">
        <v>46</v>
      </c>
      <c r="D40" s="207"/>
      <c r="E40" s="207"/>
      <c r="F40" s="121">
        <v>0</v>
      </c>
      <c r="G40" s="122">
        <v>2908319</v>
      </c>
      <c r="H40" s="122">
        <v>610746.99</v>
      </c>
      <c r="I40" s="122">
        <v>3519065.99</v>
      </c>
      <c r="J40" s="105">
        <f>IF(CenaCelkemVypocet=0,"",I40/CenaCelkemVypocet*100)</f>
        <v>100</v>
      </c>
    </row>
    <row r="41" spans="1:10" ht="25.5" hidden="1" customHeight="1" x14ac:dyDescent="0.2">
      <c r="A41" s="103">
        <v>3</v>
      </c>
      <c r="B41" s="113" t="s">
        <v>43</v>
      </c>
      <c r="C41" s="208" t="s">
        <v>44</v>
      </c>
      <c r="D41" s="209"/>
      <c r="E41" s="209"/>
      <c r="F41" s="123">
        <v>0</v>
      </c>
      <c r="G41" s="124">
        <v>2908319</v>
      </c>
      <c r="H41" s="124">
        <v>610746.99</v>
      </c>
      <c r="I41" s="124">
        <v>3519065.99</v>
      </c>
      <c r="J41" s="114">
        <f>IF(CenaCelkemVypocet=0,"",I41/CenaCelkemVypocet*100)</f>
        <v>100</v>
      </c>
    </row>
    <row r="42" spans="1:10" ht="25.5" hidden="1" customHeight="1" x14ac:dyDescent="0.2">
      <c r="A42" s="103"/>
      <c r="B42" s="210" t="s">
        <v>51</v>
      </c>
      <c r="C42" s="211"/>
      <c r="D42" s="211"/>
      <c r="E42" s="212"/>
      <c r="F42" s="125">
        <f>SUMIF(A39:A41,"=1",F39:F41)</f>
        <v>0</v>
      </c>
      <c r="G42" s="126">
        <f>SUMIF(A39:A41,"=1",G39:G41)</f>
        <v>2908319</v>
      </c>
      <c r="H42" s="126">
        <f>SUMIF(A39:A41,"=1",H39:H41)</f>
        <v>610746.99</v>
      </c>
      <c r="I42" s="126">
        <f>SUMIF(A39:A41,"=1",I39:I41)</f>
        <v>3519065.99</v>
      </c>
      <c r="J42" s="106">
        <f>SUMIF(A39:A41,"=1",J39:J41)</f>
        <v>100</v>
      </c>
    </row>
    <row r="46" spans="1:10" ht="15.75" x14ac:dyDescent="0.25">
      <c r="B46" s="134" t="s">
        <v>53</v>
      </c>
    </row>
    <row r="48" spans="1:10" ht="25.5" customHeight="1" x14ac:dyDescent="0.2">
      <c r="A48" s="135"/>
      <c r="B48" s="139" t="s">
        <v>18</v>
      </c>
      <c r="C48" s="139" t="s">
        <v>6</v>
      </c>
      <c r="D48" s="140"/>
      <c r="E48" s="140"/>
      <c r="F48" s="143" t="s">
        <v>54</v>
      </c>
      <c r="G48" s="143"/>
      <c r="H48" s="143"/>
      <c r="I48" s="143" t="s">
        <v>31</v>
      </c>
      <c r="J48" s="143" t="s">
        <v>0</v>
      </c>
    </row>
    <row r="49" spans="1:10" ht="25.5" customHeight="1" x14ac:dyDescent="0.2">
      <c r="A49" s="136"/>
      <c r="B49" s="146" t="s">
        <v>45</v>
      </c>
      <c r="C49" s="213" t="s">
        <v>55</v>
      </c>
      <c r="D49" s="214"/>
      <c r="E49" s="214"/>
      <c r="F49" s="154" t="s">
        <v>26</v>
      </c>
      <c r="G49" s="147"/>
      <c r="H49" s="147"/>
      <c r="I49" s="147">
        <v>1128481</v>
      </c>
      <c r="J49" s="150">
        <f>IF(I58=0,"",I49/I58*100)</f>
        <v>38.80183019813164</v>
      </c>
    </row>
    <row r="50" spans="1:10" ht="25.5" customHeight="1" x14ac:dyDescent="0.2">
      <c r="A50" s="136"/>
      <c r="B50" s="138" t="s">
        <v>56</v>
      </c>
      <c r="C50" s="202" t="s">
        <v>57</v>
      </c>
      <c r="D50" s="203"/>
      <c r="E50" s="203"/>
      <c r="F50" s="155" t="s">
        <v>26</v>
      </c>
      <c r="G50" s="144"/>
      <c r="H50" s="144"/>
      <c r="I50" s="144">
        <v>69193</v>
      </c>
      <c r="J50" s="151">
        <f>IF(I58=0,"",I50/I58*100)</f>
        <v>2.3791406651058566</v>
      </c>
    </row>
    <row r="51" spans="1:10" ht="25.5" customHeight="1" x14ac:dyDescent="0.2">
      <c r="A51" s="136"/>
      <c r="B51" s="138" t="s">
        <v>58</v>
      </c>
      <c r="C51" s="202" t="s">
        <v>59</v>
      </c>
      <c r="D51" s="203"/>
      <c r="E51" s="203"/>
      <c r="F51" s="155" t="s">
        <v>26</v>
      </c>
      <c r="G51" s="144"/>
      <c r="H51" s="144"/>
      <c r="I51" s="144">
        <v>37471</v>
      </c>
      <c r="J51" s="151">
        <f>IF(I58=0,"",I51/I58*100)</f>
        <v>1.288407495876484</v>
      </c>
    </row>
    <row r="52" spans="1:10" ht="25.5" customHeight="1" x14ac:dyDescent="0.2">
      <c r="A52" s="136"/>
      <c r="B52" s="138" t="s">
        <v>60</v>
      </c>
      <c r="C52" s="202" t="s">
        <v>61</v>
      </c>
      <c r="D52" s="203"/>
      <c r="E52" s="203"/>
      <c r="F52" s="155" t="s">
        <v>26</v>
      </c>
      <c r="G52" s="144"/>
      <c r="H52" s="144"/>
      <c r="I52" s="144">
        <v>95474</v>
      </c>
      <c r="J52" s="151">
        <f>IF(I58=0,"",I52/I58*100)</f>
        <v>3.2827898177607064</v>
      </c>
    </row>
    <row r="53" spans="1:10" ht="25.5" customHeight="1" x14ac:dyDescent="0.2">
      <c r="A53" s="136"/>
      <c r="B53" s="138" t="s">
        <v>62</v>
      </c>
      <c r="C53" s="202" t="s">
        <v>63</v>
      </c>
      <c r="D53" s="203"/>
      <c r="E53" s="203"/>
      <c r="F53" s="155" t="s">
        <v>26</v>
      </c>
      <c r="G53" s="144"/>
      <c r="H53" s="144"/>
      <c r="I53" s="144">
        <v>10890</v>
      </c>
      <c r="J53" s="151">
        <f>IF(I58=0,"",I53/I58*100)</f>
        <v>0.37444310613794429</v>
      </c>
    </row>
    <row r="54" spans="1:10" ht="25.5" customHeight="1" x14ac:dyDescent="0.2">
      <c r="A54" s="136"/>
      <c r="B54" s="138" t="s">
        <v>64</v>
      </c>
      <c r="C54" s="202" t="s">
        <v>65</v>
      </c>
      <c r="D54" s="203"/>
      <c r="E54" s="203"/>
      <c r="F54" s="155" t="s">
        <v>26</v>
      </c>
      <c r="G54" s="144"/>
      <c r="H54" s="144"/>
      <c r="I54" s="144">
        <v>224240</v>
      </c>
      <c r="J54" s="151">
        <f>IF(I58=0,"",I54/I58*100)</f>
        <v>7.7102958788220963</v>
      </c>
    </row>
    <row r="55" spans="1:10" ht="25.5" customHeight="1" x14ac:dyDescent="0.2">
      <c r="A55" s="136"/>
      <c r="B55" s="138" t="s">
        <v>66</v>
      </c>
      <c r="C55" s="202" t="s">
        <v>67</v>
      </c>
      <c r="D55" s="203"/>
      <c r="E55" s="203"/>
      <c r="F55" s="155" t="s">
        <v>26</v>
      </c>
      <c r="G55" s="144"/>
      <c r="H55" s="144"/>
      <c r="I55" s="144">
        <v>392000</v>
      </c>
      <c r="J55" s="151">
        <f>IF(I58=0,"",I55/I58*100)</f>
        <v>13.478576456021502</v>
      </c>
    </row>
    <row r="56" spans="1:10" ht="25.5" customHeight="1" x14ac:dyDescent="0.2">
      <c r="A56" s="136"/>
      <c r="B56" s="138" t="s">
        <v>68</v>
      </c>
      <c r="C56" s="202" t="s">
        <v>69</v>
      </c>
      <c r="D56" s="203"/>
      <c r="E56" s="203"/>
      <c r="F56" s="155" t="s">
        <v>26</v>
      </c>
      <c r="G56" s="144"/>
      <c r="H56" s="144"/>
      <c r="I56" s="144">
        <v>768700</v>
      </c>
      <c r="J56" s="151">
        <f>IF(I58=0,"",I56/I58*100)</f>
        <v>26.431075820774819</v>
      </c>
    </row>
    <row r="57" spans="1:10" ht="25.5" customHeight="1" x14ac:dyDescent="0.2">
      <c r="A57" s="136"/>
      <c r="B57" s="148" t="s">
        <v>70</v>
      </c>
      <c r="C57" s="200" t="s">
        <v>29</v>
      </c>
      <c r="D57" s="201"/>
      <c r="E57" s="201"/>
      <c r="F57" s="156" t="s">
        <v>70</v>
      </c>
      <c r="G57" s="149"/>
      <c r="H57" s="149"/>
      <c r="I57" s="149">
        <v>181870</v>
      </c>
      <c r="J57" s="152">
        <f>IF(I58=0,"",I57/I58*100)</f>
        <v>6.2534405613689561</v>
      </c>
    </row>
    <row r="58" spans="1:10" ht="25.5" customHeight="1" x14ac:dyDescent="0.2">
      <c r="A58" s="137"/>
      <c r="B58" s="141" t="s">
        <v>1</v>
      </c>
      <c r="C58" s="141"/>
      <c r="D58" s="142"/>
      <c r="E58" s="142"/>
      <c r="F58" s="157"/>
      <c r="G58" s="145"/>
      <c r="H58" s="145"/>
      <c r="I58" s="145">
        <f>SUM(I49:I57)</f>
        <v>2908319</v>
      </c>
      <c r="J58" s="153">
        <f>SUM(J49:J57)</f>
        <v>100.00000000000001</v>
      </c>
    </row>
    <row r="59" spans="1:10" x14ac:dyDescent="0.2">
      <c r="F59" s="100"/>
      <c r="G59" s="101"/>
      <c r="H59" s="100"/>
      <c r="I59" s="101"/>
      <c r="J59" s="102"/>
    </row>
    <row r="60" spans="1:10" x14ac:dyDescent="0.2">
      <c r="F60" s="100"/>
      <c r="G60" s="101"/>
      <c r="H60" s="100"/>
      <c r="I60" s="101"/>
      <c r="J60" s="102"/>
    </row>
    <row r="61" spans="1:10" x14ac:dyDescent="0.2">
      <c r="F61" s="100"/>
      <c r="G61" s="101"/>
      <c r="H61" s="100"/>
      <c r="I61" s="101"/>
      <c r="J61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57:E57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80" t="s">
        <v>8</v>
      </c>
      <c r="B2" s="79"/>
      <c r="C2" s="242"/>
      <c r="D2" s="242"/>
      <c r="E2" s="242"/>
      <c r="F2" s="242"/>
      <c r="G2" s="243"/>
    </row>
    <row r="3" spans="1:7" ht="24.95" customHeight="1" x14ac:dyDescent="0.2">
      <c r="A3" s="80" t="s">
        <v>9</v>
      </c>
      <c r="B3" s="79"/>
      <c r="C3" s="242"/>
      <c r="D3" s="242"/>
      <c r="E3" s="242"/>
      <c r="F3" s="242"/>
      <c r="G3" s="243"/>
    </row>
    <row r="4" spans="1:7" ht="24.95" customHeight="1" x14ac:dyDescent="0.2">
      <c r="A4" s="80" t="s">
        <v>10</v>
      </c>
      <c r="B4" s="79"/>
      <c r="C4" s="242"/>
      <c r="D4" s="242"/>
      <c r="E4" s="242"/>
      <c r="F4" s="242"/>
      <c r="G4" s="24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AR8" sqref="AR8:AS8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</v>
      </c>
      <c r="B1" s="244"/>
      <c r="C1" s="244"/>
      <c r="D1" s="244"/>
      <c r="E1" s="244"/>
      <c r="F1" s="244"/>
      <c r="G1" s="244"/>
      <c r="AG1" t="s">
        <v>72</v>
      </c>
    </row>
    <row r="2" spans="1:60" ht="24.95" customHeight="1" x14ac:dyDescent="0.2">
      <c r="A2" s="160" t="s">
        <v>8</v>
      </c>
      <c r="B2" s="79" t="s">
        <v>49</v>
      </c>
      <c r="C2" s="245" t="s">
        <v>46</v>
      </c>
      <c r="D2" s="246"/>
      <c r="E2" s="246"/>
      <c r="F2" s="246"/>
      <c r="G2" s="247"/>
      <c r="AG2" t="s">
        <v>73</v>
      </c>
    </row>
    <row r="3" spans="1:60" ht="24.95" customHeight="1" x14ac:dyDescent="0.2">
      <c r="A3" s="160" t="s">
        <v>9</v>
      </c>
      <c r="B3" s="79" t="s">
        <v>45</v>
      </c>
      <c r="C3" s="245" t="s">
        <v>46</v>
      </c>
      <c r="D3" s="246"/>
      <c r="E3" s="246"/>
      <c r="F3" s="246"/>
      <c r="G3" s="247"/>
      <c r="AC3" s="99" t="s">
        <v>73</v>
      </c>
      <c r="AG3" t="s">
        <v>74</v>
      </c>
    </row>
    <row r="4" spans="1:60" ht="24.95" customHeight="1" x14ac:dyDescent="0.2">
      <c r="A4" s="161" t="s">
        <v>10</v>
      </c>
      <c r="B4" s="162" t="s">
        <v>43</v>
      </c>
      <c r="C4" s="248" t="s">
        <v>44</v>
      </c>
      <c r="D4" s="249"/>
      <c r="E4" s="249"/>
      <c r="F4" s="249"/>
      <c r="G4" s="250"/>
      <c r="AG4" t="s">
        <v>75</v>
      </c>
    </row>
    <row r="5" spans="1:60" x14ac:dyDescent="0.2">
      <c r="D5" s="159"/>
    </row>
    <row r="6" spans="1:60" ht="38.25" x14ac:dyDescent="0.2">
      <c r="A6" s="168" t="s">
        <v>76</v>
      </c>
      <c r="B6" s="166" t="s">
        <v>77</v>
      </c>
      <c r="C6" s="166" t="s">
        <v>78</v>
      </c>
      <c r="D6" s="167" t="s">
        <v>79</v>
      </c>
      <c r="E6" s="168" t="s">
        <v>80</v>
      </c>
      <c r="F6" s="163" t="s">
        <v>81</v>
      </c>
      <c r="G6" s="168" t="s">
        <v>31</v>
      </c>
      <c r="H6" s="169" t="s">
        <v>32</v>
      </c>
      <c r="I6" s="169" t="s">
        <v>82</v>
      </c>
      <c r="J6" s="169" t="s">
        <v>33</v>
      </c>
      <c r="K6" s="169" t="s">
        <v>83</v>
      </c>
      <c r="L6" s="169" t="s">
        <v>84</v>
      </c>
      <c r="M6" s="169" t="s">
        <v>85</v>
      </c>
      <c r="N6" s="169" t="s">
        <v>86</v>
      </c>
      <c r="O6" s="169" t="s">
        <v>87</v>
      </c>
      <c r="P6" s="169" t="s">
        <v>88</v>
      </c>
      <c r="Q6" s="169" t="s">
        <v>89</v>
      </c>
      <c r="R6" s="169" t="s">
        <v>90</v>
      </c>
      <c r="S6" s="169" t="s">
        <v>91</v>
      </c>
      <c r="T6" s="169" t="s">
        <v>92</v>
      </c>
      <c r="U6" s="169" t="s">
        <v>93</v>
      </c>
      <c r="V6" s="169" t="s">
        <v>94</v>
      </c>
    </row>
    <row r="7" spans="1:60" x14ac:dyDescent="0.2">
      <c r="A7" s="170" t="s">
        <v>95</v>
      </c>
      <c r="B7" s="172" t="s">
        <v>45</v>
      </c>
      <c r="C7" s="173" t="s">
        <v>55</v>
      </c>
      <c r="D7" s="174"/>
      <c r="E7" s="179"/>
      <c r="F7" s="182"/>
      <c r="G7" s="182"/>
      <c r="H7" s="182"/>
      <c r="I7" s="182">
        <f>SUM(I8:I12)</f>
        <v>1128481</v>
      </c>
      <c r="J7" s="182"/>
      <c r="K7" s="182">
        <f>SUM(K8:K12)</f>
        <v>0</v>
      </c>
      <c r="L7" s="182"/>
      <c r="M7" s="182">
        <f>SUM(M8:M12)</f>
        <v>0</v>
      </c>
      <c r="N7" s="182"/>
      <c r="O7" s="182">
        <f>SUM(O8:O12)</f>
        <v>0</v>
      </c>
      <c r="P7" s="182"/>
      <c r="Q7" s="182">
        <f>SUM(Q8:Q12)</f>
        <v>0</v>
      </c>
      <c r="R7" s="182"/>
      <c r="S7" s="182"/>
      <c r="T7" s="182"/>
      <c r="U7" s="183">
        <f>SUM(U8:U12)</f>
        <v>0</v>
      </c>
      <c r="V7" s="182"/>
      <c r="AG7" t="s">
        <v>96</v>
      </c>
    </row>
    <row r="8" spans="1:60" ht="45" outlineLevel="1" x14ac:dyDescent="0.2">
      <c r="A8" s="165">
        <v>1</v>
      </c>
      <c r="B8" s="175" t="s">
        <v>97</v>
      </c>
      <c r="C8" s="194" t="s">
        <v>98</v>
      </c>
      <c r="D8" s="177" t="s">
        <v>99</v>
      </c>
      <c r="E8" s="180">
        <v>1</v>
      </c>
      <c r="F8" s="184"/>
      <c r="G8" s="184"/>
      <c r="H8" s="184">
        <v>230271</v>
      </c>
      <c r="I8" s="184">
        <f>ROUND(E8*H8,2)</f>
        <v>230271</v>
      </c>
      <c r="J8" s="184">
        <v>0</v>
      </c>
      <c r="K8" s="184">
        <f>ROUND(E8*J8,2)</f>
        <v>0</v>
      </c>
      <c r="L8" s="184">
        <v>21</v>
      </c>
      <c r="M8" s="184">
        <f>G8*(1+L8/100)</f>
        <v>0</v>
      </c>
      <c r="N8" s="184">
        <v>0</v>
      </c>
      <c r="O8" s="184">
        <f>ROUND(E8*N8,2)</f>
        <v>0</v>
      </c>
      <c r="P8" s="184">
        <v>0</v>
      </c>
      <c r="Q8" s="184">
        <f>ROUND(E8*P8,2)</f>
        <v>0</v>
      </c>
      <c r="R8" s="184"/>
      <c r="S8" s="184" t="s">
        <v>100</v>
      </c>
      <c r="T8" s="184">
        <v>0</v>
      </c>
      <c r="U8" s="185">
        <f>ROUND(E8*T8,2)</f>
        <v>0</v>
      </c>
      <c r="V8" s="18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 t="s">
        <v>101</v>
      </c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ht="45" outlineLevel="1" x14ac:dyDescent="0.2">
      <c r="A9" s="165">
        <v>2</v>
      </c>
      <c r="B9" s="175" t="s">
        <v>102</v>
      </c>
      <c r="C9" s="194" t="s">
        <v>103</v>
      </c>
      <c r="D9" s="177" t="s">
        <v>99</v>
      </c>
      <c r="E9" s="180">
        <v>1</v>
      </c>
      <c r="F9" s="184"/>
      <c r="G9" s="184"/>
      <c r="H9" s="184">
        <v>230271</v>
      </c>
      <c r="I9" s="184">
        <f>ROUND(E9*H9,2)</f>
        <v>230271</v>
      </c>
      <c r="J9" s="184">
        <v>0</v>
      </c>
      <c r="K9" s="184">
        <f>ROUND(E9*J9,2)</f>
        <v>0</v>
      </c>
      <c r="L9" s="184">
        <v>21</v>
      </c>
      <c r="M9" s="184">
        <f>G9*(1+L9/100)</f>
        <v>0</v>
      </c>
      <c r="N9" s="184">
        <v>0</v>
      </c>
      <c r="O9" s="184">
        <f>ROUND(E9*N9,2)</f>
        <v>0</v>
      </c>
      <c r="P9" s="184">
        <v>0</v>
      </c>
      <c r="Q9" s="184">
        <f>ROUND(E9*P9,2)</f>
        <v>0</v>
      </c>
      <c r="R9" s="184"/>
      <c r="S9" s="184" t="s">
        <v>100</v>
      </c>
      <c r="T9" s="184">
        <v>0</v>
      </c>
      <c r="U9" s="185">
        <f>ROUND(E9*T9,2)</f>
        <v>0</v>
      </c>
      <c r="V9" s="18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 t="s">
        <v>101</v>
      </c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45" outlineLevel="1" x14ac:dyDescent="0.2">
      <c r="A10" s="165">
        <v>3</v>
      </c>
      <c r="B10" s="175" t="s">
        <v>104</v>
      </c>
      <c r="C10" s="194" t="s">
        <v>105</v>
      </c>
      <c r="D10" s="177" t="s">
        <v>99</v>
      </c>
      <c r="E10" s="180">
        <v>1</v>
      </c>
      <c r="F10" s="184"/>
      <c r="G10" s="184"/>
      <c r="H10" s="184">
        <v>230271</v>
      </c>
      <c r="I10" s="184">
        <f>ROUND(E10*H10,2)</f>
        <v>230271</v>
      </c>
      <c r="J10" s="184">
        <v>0</v>
      </c>
      <c r="K10" s="184">
        <f>ROUND(E10*J10,2)</f>
        <v>0</v>
      </c>
      <c r="L10" s="184">
        <v>21</v>
      </c>
      <c r="M10" s="184">
        <f>G10*(1+L10/100)</f>
        <v>0</v>
      </c>
      <c r="N10" s="184">
        <v>0</v>
      </c>
      <c r="O10" s="184">
        <f>ROUND(E10*N10,2)</f>
        <v>0</v>
      </c>
      <c r="P10" s="184">
        <v>0</v>
      </c>
      <c r="Q10" s="184">
        <f>ROUND(E10*P10,2)</f>
        <v>0</v>
      </c>
      <c r="R10" s="184"/>
      <c r="S10" s="184" t="s">
        <v>100</v>
      </c>
      <c r="T10" s="184">
        <v>0</v>
      </c>
      <c r="U10" s="185">
        <f>ROUND(E10*T10,2)</f>
        <v>0</v>
      </c>
      <c r="V10" s="18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 t="s">
        <v>101</v>
      </c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ht="45" outlineLevel="1" x14ac:dyDescent="0.2">
      <c r="A11" s="165">
        <v>4</v>
      </c>
      <c r="B11" s="175" t="s">
        <v>106</v>
      </c>
      <c r="C11" s="194" t="s">
        <v>107</v>
      </c>
      <c r="D11" s="177" t="s">
        <v>99</v>
      </c>
      <c r="E11" s="180">
        <v>1</v>
      </c>
      <c r="F11" s="184"/>
      <c r="G11" s="184"/>
      <c r="H11" s="184">
        <v>230271</v>
      </c>
      <c r="I11" s="184">
        <f>ROUND(E11*H11,2)</f>
        <v>230271</v>
      </c>
      <c r="J11" s="184">
        <v>0</v>
      </c>
      <c r="K11" s="184">
        <f>ROUND(E11*J11,2)</f>
        <v>0</v>
      </c>
      <c r="L11" s="184">
        <v>21</v>
      </c>
      <c r="M11" s="184">
        <f>G11*(1+L11/100)</f>
        <v>0</v>
      </c>
      <c r="N11" s="184">
        <v>0</v>
      </c>
      <c r="O11" s="184">
        <f>ROUND(E11*N11,2)</f>
        <v>0</v>
      </c>
      <c r="P11" s="184">
        <v>0</v>
      </c>
      <c r="Q11" s="184">
        <f>ROUND(E11*P11,2)</f>
        <v>0</v>
      </c>
      <c r="R11" s="184"/>
      <c r="S11" s="184" t="s">
        <v>100</v>
      </c>
      <c r="T11" s="184">
        <v>0</v>
      </c>
      <c r="U11" s="185">
        <f>ROUND(E11*T11,2)</f>
        <v>0</v>
      </c>
      <c r="V11" s="18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 t="s">
        <v>101</v>
      </c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ht="45" outlineLevel="1" x14ac:dyDescent="0.2">
      <c r="A12" s="165">
        <v>5</v>
      </c>
      <c r="B12" s="175" t="s">
        <v>108</v>
      </c>
      <c r="C12" s="194" t="s">
        <v>109</v>
      </c>
      <c r="D12" s="177" t="s">
        <v>99</v>
      </c>
      <c r="E12" s="180">
        <v>1</v>
      </c>
      <c r="F12" s="184"/>
      <c r="G12" s="184"/>
      <c r="H12" s="184">
        <v>207397</v>
      </c>
      <c r="I12" s="184">
        <f>ROUND(E12*H12,2)</f>
        <v>207397</v>
      </c>
      <c r="J12" s="184">
        <v>0</v>
      </c>
      <c r="K12" s="184">
        <f>ROUND(E12*J12,2)</f>
        <v>0</v>
      </c>
      <c r="L12" s="184">
        <v>21</v>
      </c>
      <c r="M12" s="184">
        <f>G12*(1+L12/100)</f>
        <v>0</v>
      </c>
      <c r="N12" s="184">
        <v>0</v>
      </c>
      <c r="O12" s="184">
        <f>ROUND(E12*N12,2)</f>
        <v>0</v>
      </c>
      <c r="P12" s="184">
        <v>0</v>
      </c>
      <c r="Q12" s="184">
        <f>ROUND(E12*P12,2)</f>
        <v>0</v>
      </c>
      <c r="R12" s="184"/>
      <c r="S12" s="184" t="s">
        <v>100</v>
      </c>
      <c r="T12" s="184">
        <v>0</v>
      </c>
      <c r="U12" s="185">
        <f>ROUND(E12*T12,2)</f>
        <v>0</v>
      </c>
      <c r="V12" s="18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 t="s">
        <v>101</v>
      </c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x14ac:dyDescent="0.2">
      <c r="A13" s="171" t="s">
        <v>95</v>
      </c>
      <c r="B13" s="176" t="s">
        <v>56</v>
      </c>
      <c r="C13" s="195" t="s">
        <v>57</v>
      </c>
      <c r="D13" s="178"/>
      <c r="E13" s="181"/>
      <c r="F13" s="186"/>
      <c r="G13" s="186"/>
      <c r="H13" s="186"/>
      <c r="I13" s="186">
        <f>SUM(I14:I23)</f>
        <v>69193</v>
      </c>
      <c r="J13" s="186"/>
      <c r="K13" s="186">
        <f>SUM(K14:K23)</f>
        <v>0</v>
      </c>
      <c r="L13" s="186"/>
      <c r="M13" s="186">
        <f>SUM(M14:M23)</f>
        <v>0</v>
      </c>
      <c r="N13" s="186"/>
      <c r="O13" s="186">
        <f>SUM(O14:O23)</f>
        <v>0</v>
      </c>
      <c r="P13" s="186"/>
      <c r="Q13" s="186">
        <f>SUM(Q14:Q23)</f>
        <v>0</v>
      </c>
      <c r="R13" s="186"/>
      <c r="S13" s="186"/>
      <c r="T13" s="186"/>
      <c r="U13" s="187">
        <f>SUM(U14:U23)</f>
        <v>0</v>
      </c>
      <c r="V13" s="186"/>
      <c r="AG13" t="s">
        <v>96</v>
      </c>
    </row>
    <row r="14" spans="1:60" ht="22.5" outlineLevel="1" x14ac:dyDescent="0.2">
      <c r="A14" s="165">
        <v>6</v>
      </c>
      <c r="B14" s="175" t="s">
        <v>110</v>
      </c>
      <c r="C14" s="194" t="s">
        <v>111</v>
      </c>
      <c r="D14" s="177" t="s">
        <v>99</v>
      </c>
      <c r="E14" s="180">
        <v>10</v>
      </c>
      <c r="F14" s="184"/>
      <c r="G14" s="184"/>
      <c r="H14" s="184">
        <v>750</v>
      </c>
      <c r="I14" s="184">
        <f t="shared" ref="I14:I23" si="0">ROUND(E14*H14,2)</f>
        <v>7500</v>
      </c>
      <c r="J14" s="184">
        <v>0</v>
      </c>
      <c r="K14" s="184">
        <f t="shared" ref="K14:K23" si="1">ROUND(E14*J14,2)</f>
        <v>0</v>
      </c>
      <c r="L14" s="184">
        <v>21</v>
      </c>
      <c r="M14" s="184">
        <f t="shared" ref="M14:M23" si="2">G14*(1+L14/100)</f>
        <v>0</v>
      </c>
      <c r="N14" s="184">
        <v>0</v>
      </c>
      <c r="O14" s="184">
        <f t="shared" ref="O14:O23" si="3">ROUND(E14*N14,2)</f>
        <v>0</v>
      </c>
      <c r="P14" s="184">
        <v>0</v>
      </c>
      <c r="Q14" s="184">
        <f t="shared" ref="Q14:Q23" si="4">ROUND(E14*P14,2)</f>
        <v>0</v>
      </c>
      <c r="R14" s="184"/>
      <c r="S14" s="184" t="s">
        <v>100</v>
      </c>
      <c r="T14" s="184">
        <v>0</v>
      </c>
      <c r="U14" s="185">
        <f t="shared" ref="U14:U23" si="5">ROUND(E14*T14,2)</f>
        <v>0</v>
      </c>
      <c r="V14" s="18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 t="s">
        <v>101</v>
      </c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ht="22.5" outlineLevel="1" x14ac:dyDescent="0.2">
      <c r="A15" s="165">
        <v>7</v>
      </c>
      <c r="B15" s="175" t="s">
        <v>112</v>
      </c>
      <c r="C15" s="194" t="s">
        <v>113</v>
      </c>
      <c r="D15" s="177" t="s">
        <v>99</v>
      </c>
      <c r="E15" s="180">
        <v>28</v>
      </c>
      <c r="F15" s="184"/>
      <c r="G15" s="184"/>
      <c r="H15" s="184">
        <v>910</v>
      </c>
      <c r="I15" s="184">
        <f t="shared" si="0"/>
        <v>25480</v>
      </c>
      <c r="J15" s="184">
        <v>0</v>
      </c>
      <c r="K15" s="184">
        <f t="shared" si="1"/>
        <v>0</v>
      </c>
      <c r="L15" s="184">
        <v>21</v>
      </c>
      <c r="M15" s="184">
        <f t="shared" si="2"/>
        <v>0</v>
      </c>
      <c r="N15" s="184">
        <v>0</v>
      </c>
      <c r="O15" s="184">
        <f t="shared" si="3"/>
        <v>0</v>
      </c>
      <c r="P15" s="184">
        <v>0</v>
      </c>
      <c r="Q15" s="184">
        <f t="shared" si="4"/>
        <v>0</v>
      </c>
      <c r="R15" s="184"/>
      <c r="S15" s="184" t="s">
        <v>100</v>
      </c>
      <c r="T15" s="184">
        <v>0</v>
      </c>
      <c r="U15" s="185">
        <f t="shared" si="5"/>
        <v>0</v>
      </c>
      <c r="V15" s="18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 t="s">
        <v>101</v>
      </c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ht="22.5" outlineLevel="1" x14ac:dyDescent="0.2">
      <c r="A16" s="165">
        <v>8</v>
      </c>
      <c r="B16" s="175" t="s">
        <v>114</v>
      </c>
      <c r="C16" s="194" t="s">
        <v>115</v>
      </c>
      <c r="D16" s="177" t="s">
        <v>99</v>
      </c>
      <c r="E16" s="180">
        <v>3</v>
      </c>
      <c r="F16" s="184"/>
      <c r="G16" s="184"/>
      <c r="H16" s="184">
        <v>1080</v>
      </c>
      <c r="I16" s="184">
        <f t="shared" si="0"/>
        <v>3240</v>
      </c>
      <c r="J16" s="184">
        <v>0</v>
      </c>
      <c r="K16" s="184">
        <f t="shared" si="1"/>
        <v>0</v>
      </c>
      <c r="L16" s="184">
        <v>21</v>
      </c>
      <c r="M16" s="184">
        <f t="shared" si="2"/>
        <v>0</v>
      </c>
      <c r="N16" s="184">
        <v>0</v>
      </c>
      <c r="O16" s="184">
        <f t="shared" si="3"/>
        <v>0</v>
      </c>
      <c r="P16" s="184">
        <v>0</v>
      </c>
      <c r="Q16" s="184">
        <f t="shared" si="4"/>
        <v>0</v>
      </c>
      <c r="R16" s="184"/>
      <c r="S16" s="184" t="s">
        <v>100</v>
      </c>
      <c r="T16" s="184">
        <v>0</v>
      </c>
      <c r="U16" s="185">
        <f t="shared" si="5"/>
        <v>0</v>
      </c>
      <c r="V16" s="18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 t="s">
        <v>101</v>
      </c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ht="22.5" outlineLevel="1" x14ac:dyDescent="0.2">
      <c r="A17" s="165">
        <v>9</v>
      </c>
      <c r="B17" s="175" t="s">
        <v>116</v>
      </c>
      <c r="C17" s="194" t="s">
        <v>117</v>
      </c>
      <c r="D17" s="177" t="s">
        <v>99</v>
      </c>
      <c r="E17" s="180">
        <v>10</v>
      </c>
      <c r="F17" s="184"/>
      <c r="G17" s="184"/>
      <c r="H17" s="184">
        <v>540</v>
      </c>
      <c r="I17" s="184">
        <f t="shared" si="0"/>
        <v>5400</v>
      </c>
      <c r="J17" s="184">
        <v>0</v>
      </c>
      <c r="K17" s="184">
        <f t="shared" si="1"/>
        <v>0</v>
      </c>
      <c r="L17" s="184">
        <v>21</v>
      </c>
      <c r="M17" s="184">
        <f t="shared" si="2"/>
        <v>0</v>
      </c>
      <c r="N17" s="184">
        <v>0</v>
      </c>
      <c r="O17" s="184">
        <f t="shared" si="3"/>
        <v>0</v>
      </c>
      <c r="P17" s="184">
        <v>0</v>
      </c>
      <c r="Q17" s="184">
        <f t="shared" si="4"/>
        <v>0</v>
      </c>
      <c r="R17" s="184"/>
      <c r="S17" s="184" t="s">
        <v>100</v>
      </c>
      <c r="T17" s="184">
        <v>0</v>
      </c>
      <c r="U17" s="185">
        <f t="shared" si="5"/>
        <v>0</v>
      </c>
      <c r="V17" s="18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 t="s">
        <v>101</v>
      </c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ht="22.5" outlineLevel="1" x14ac:dyDescent="0.2">
      <c r="A18" s="165">
        <v>10</v>
      </c>
      <c r="B18" s="175" t="s">
        <v>118</v>
      </c>
      <c r="C18" s="194" t="s">
        <v>119</v>
      </c>
      <c r="D18" s="177" t="s">
        <v>99</v>
      </c>
      <c r="E18" s="180">
        <v>27</v>
      </c>
      <c r="F18" s="184"/>
      <c r="G18" s="184"/>
      <c r="H18" s="184">
        <v>640</v>
      </c>
      <c r="I18" s="184">
        <f t="shared" si="0"/>
        <v>17280</v>
      </c>
      <c r="J18" s="184">
        <v>0</v>
      </c>
      <c r="K18" s="184">
        <f t="shared" si="1"/>
        <v>0</v>
      </c>
      <c r="L18" s="184">
        <v>21</v>
      </c>
      <c r="M18" s="184">
        <f t="shared" si="2"/>
        <v>0</v>
      </c>
      <c r="N18" s="184">
        <v>0</v>
      </c>
      <c r="O18" s="184">
        <f t="shared" si="3"/>
        <v>0</v>
      </c>
      <c r="P18" s="184">
        <v>0</v>
      </c>
      <c r="Q18" s="184">
        <f t="shared" si="4"/>
        <v>0</v>
      </c>
      <c r="R18" s="184"/>
      <c r="S18" s="184" t="s">
        <v>100</v>
      </c>
      <c r="T18" s="184">
        <v>0</v>
      </c>
      <c r="U18" s="185">
        <f t="shared" si="5"/>
        <v>0</v>
      </c>
      <c r="V18" s="18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 t="s">
        <v>101</v>
      </c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ht="22.5" outlineLevel="1" x14ac:dyDescent="0.2">
      <c r="A19" s="165">
        <v>11</v>
      </c>
      <c r="B19" s="175" t="s">
        <v>120</v>
      </c>
      <c r="C19" s="194" t="s">
        <v>121</v>
      </c>
      <c r="D19" s="177" t="s">
        <v>99</v>
      </c>
      <c r="E19" s="180">
        <v>23</v>
      </c>
      <c r="F19" s="184"/>
      <c r="G19" s="184"/>
      <c r="H19" s="184">
        <v>321</v>
      </c>
      <c r="I19" s="184">
        <f t="shared" si="0"/>
        <v>7383</v>
      </c>
      <c r="J19" s="184">
        <v>0</v>
      </c>
      <c r="K19" s="184">
        <f t="shared" si="1"/>
        <v>0</v>
      </c>
      <c r="L19" s="184">
        <v>21</v>
      </c>
      <c r="M19" s="184">
        <f t="shared" si="2"/>
        <v>0</v>
      </c>
      <c r="N19" s="184">
        <v>0</v>
      </c>
      <c r="O19" s="184">
        <f t="shared" si="3"/>
        <v>0</v>
      </c>
      <c r="P19" s="184">
        <v>0</v>
      </c>
      <c r="Q19" s="184">
        <f t="shared" si="4"/>
        <v>0</v>
      </c>
      <c r="R19" s="184"/>
      <c r="S19" s="184" t="s">
        <v>100</v>
      </c>
      <c r="T19" s="184">
        <v>0</v>
      </c>
      <c r="U19" s="185">
        <f t="shared" si="5"/>
        <v>0</v>
      </c>
      <c r="V19" s="18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 t="s">
        <v>101</v>
      </c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ht="22.5" outlineLevel="1" x14ac:dyDescent="0.2">
      <c r="A20" s="165">
        <v>12</v>
      </c>
      <c r="B20" s="175" t="s">
        <v>122</v>
      </c>
      <c r="C20" s="194" t="s">
        <v>123</v>
      </c>
      <c r="D20" s="177" t="s">
        <v>99</v>
      </c>
      <c r="E20" s="180">
        <v>2</v>
      </c>
      <c r="F20" s="184"/>
      <c r="G20" s="184"/>
      <c r="H20" s="184">
        <v>354</v>
      </c>
      <c r="I20" s="184">
        <f t="shared" si="0"/>
        <v>708</v>
      </c>
      <c r="J20" s="184">
        <v>0</v>
      </c>
      <c r="K20" s="184">
        <f t="shared" si="1"/>
        <v>0</v>
      </c>
      <c r="L20" s="184">
        <v>21</v>
      </c>
      <c r="M20" s="184">
        <f t="shared" si="2"/>
        <v>0</v>
      </c>
      <c r="N20" s="184">
        <v>0</v>
      </c>
      <c r="O20" s="184">
        <f t="shared" si="3"/>
        <v>0</v>
      </c>
      <c r="P20" s="184">
        <v>0</v>
      </c>
      <c r="Q20" s="184">
        <f t="shared" si="4"/>
        <v>0</v>
      </c>
      <c r="R20" s="184"/>
      <c r="S20" s="184" t="s">
        <v>100</v>
      </c>
      <c r="T20" s="184">
        <v>0</v>
      </c>
      <c r="U20" s="185">
        <f t="shared" si="5"/>
        <v>0</v>
      </c>
      <c r="V20" s="18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 t="s">
        <v>101</v>
      </c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ht="22.5" outlineLevel="1" x14ac:dyDescent="0.2">
      <c r="A21" s="165">
        <v>13</v>
      </c>
      <c r="B21" s="175" t="s">
        <v>124</v>
      </c>
      <c r="C21" s="194" t="s">
        <v>125</v>
      </c>
      <c r="D21" s="177" t="s">
        <v>99</v>
      </c>
      <c r="E21" s="180">
        <v>1</v>
      </c>
      <c r="F21" s="184"/>
      <c r="G21" s="184"/>
      <c r="H21" s="184">
        <v>564</v>
      </c>
      <c r="I21" s="184">
        <f t="shared" si="0"/>
        <v>564</v>
      </c>
      <c r="J21" s="184">
        <v>0</v>
      </c>
      <c r="K21" s="184">
        <f t="shared" si="1"/>
        <v>0</v>
      </c>
      <c r="L21" s="184">
        <v>21</v>
      </c>
      <c r="M21" s="184">
        <f t="shared" si="2"/>
        <v>0</v>
      </c>
      <c r="N21" s="184">
        <v>0</v>
      </c>
      <c r="O21" s="184">
        <f t="shared" si="3"/>
        <v>0</v>
      </c>
      <c r="P21" s="184">
        <v>0</v>
      </c>
      <c r="Q21" s="184">
        <f t="shared" si="4"/>
        <v>0</v>
      </c>
      <c r="R21" s="184"/>
      <c r="S21" s="184" t="s">
        <v>100</v>
      </c>
      <c r="T21" s="184">
        <v>0</v>
      </c>
      <c r="U21" s="185">
        <f t="shared" si="5"/>
        <v>0</v>
      </c>
      <c r="V21" s="18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 t="s">
        <v>101</v>
      </c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ht="22.5" outlineLevel="1" x14ac:dyDescent="0.2">
      <c r="A22" s="165">
        <v>14</v>
      </c>
      <c r="B22" s="175" t="s">
        <v>126</v>
      </c>
      <c r="C22" s="194" t="s">
        <v>127</v>
      </c>
      <c r="D22" s="177" t="s">
        <v>99</v>
      </c>
      <c r="E22" s="180">
        <v>4</v>
      </c>
      <c r="F22" s="184"/>
      <c r="G22" s="184"/>
      <c r="H22" s="184">
        <v>321</v>
      </c>
      <c r="I22" s="184">
        <f t="shared" si="0"/>
        <v>1284</v>
      </c>
      <c r="J22" s="184">
        <v>0</v>
      </c>
      <c r="K22" s="184">
        <f t="shared" si="1"/>
        <v>0</v>
      </c>
      <c r="L22" s="184">
        <v>21</v>
      </c>
      <c r="M22" s="184">
        <f t="shared" si="2"/>
        <v>0</v>
      </c>
      <c r="N22" s="184">
        <v>0</v>
      </c>
      <c r="O22" s="184">
        <f t="shared" si="3"/>
        <v>0</v>
      </c>
      <c r="P22" s="184">
        <v>0</v>
      </c>
      <c r="Q22" s="184">
        <f t="shared" si="4"/>
        <v>0</v>
      </c>
      <c r="R22" s="184"/>
      <c r="S22" s="184" t="s">
        <v>100</v>
      </c>
      <c r="T22" s="184">
        <v>0</v>
      </c>
      <c r="U22" s="185">
        <f t="shared" si="5"/>
        <v>0</v>
      </c>
      <c r="V22" s="18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 t="s">
        <v>101</v>
      </c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ht="22.5" outlineLevel="1" x14ac:dyDescent="0.2">
      <c r="A23" s="165">
        <v>15</v>
      </c>
      <c r="B23" s="175" t="s">
        <v>128</v>
      </c>
      <c r="C23" s="194" t="s">
        <v>129</v>
      </c>
      <c r="D23" s="177" t="s">
        <v>99</v>
      </c>
      <c r="E23" s="180">
        <v>1</v>
      </c>
      <c r="F23" s="184"/>
      <c r="G23" s="184"/>
      <c r="H23" s="184">
        <v>354</v>
      </c>
      <c r="I23" s="184">
        <f t="shared" si="0"/>
        <v>354</v>
      </c>
      <c r="J23" s="184">
        <v>0</v>
      </c>
      <c r="K23" s="184">
        <f t="shared" si="1"/>
        <v>0</v>
      </c>
      <c r="L23" s="184">
        <v>21</v>
      </c>
      <c r="M23" s="184">
        <f t="shared" si="2"/>
        <v>0</v>
      </c>
      <c r="N23" s="184">
        <v>0</v>
      </c>
      <c r="O23" s="184">
        <f t="shared" si="3"/>
        <v>0</v>
      </c>
      <c r="P23" s="184">
        <v>0</v>
      </c>
      <c r="Q23" s="184">
        <f t="shared" si="4"/>
        <v>0</v>
      </c>
      <c r="R23" s="184"/>
      <c r="S23" s="184" t="s">
        <v>100</v>
      </c>
      <c r="T23" s="184">
        <v>0</v>
      </c>
      <c r="U23" s="185">
        <f t="shared" si="5"/>
        <v>0</v>
      </c>
      <c r="V23" s="18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 t="s">
        <v>101</v>
      </c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x14ac:dyDescent="0.2">
      <c r="A24" s="171" t="s">
        <v>95</v>
      </c>
      <c r="B24" s="176" t="s">
        <v>58</v>
      </c>
      <c r="C24" s="195" t="s">
        <v>59</v>
      </c>
      <c r="D24" s="178"/>
      <c r="E24" s="181"/>
      <c r="F24" s="186"/>
      <c r="G24" s="186"/>
      <c r="H24" s="186"/>
      <c r="I24" s="186">
        <f>SUM(I25:I28)</f>
        <v>37471</v>
      </c>
      <c r="J24" s="186"/>
      <c r="K24" s="186">
        <f>SUM(K25:K28)</f>
        <v>0</v>
      </c>
      <c r="L24" s="186"/>
      <c r="M24" s="186">
        <f>SUM(M25:M28)</f>
        <v>0</v>
      </c>
      <c r="N24" s="186"/>
      <c r="O24" s="186">
        <f>SUM(O25:O28)</f>
        <v>0</v>
      </c>
      <c r="P24" s="186"/>
      <c r="Q24" s="186">
        <f>SUM(Q25:Q28)</f>
        <v>0</v>
      </c>
      <c r="R24" s="186"/>
      <c r="S24" s="186"/>
      <c r="T24" s="186"/>
      <c r="U24" s="187">
        <f>SUM(U25:U28)</f>
        <v>0</v>
      </c>
      <c r="V24" s="186"/>
      <c r="AG24" t="s">
        <v>96</v>
      </c>
    </row>
    <row r="25" spans="1:60" ht="22.5" outlineLevel="1" x14ac:dyDescent="0.2">
      <c r="A25" s="165">
        <v>16</v>
      </c>
      <c r="B25" s="175" t="s">
        <v>130</v>
      </c>
      <c r="C25" s="194" t="s">
        <v>131</v>
      </c>
      <c r="D25" s="177" t="s">
        <v>99</v>
      </c>
      <c r="E25" s="180">
        <v>25</v>
      </c>
      <c r="F25" s="184"/>
      <c r="G25" s="184"/>
      <c r="H25" s="184">
        <v>669</v>
      </c>
      <c r="I25" s="184">
        <f>ROUND(E25*H25,2)</f>
        <v>16725</v>
      </c>
      <c r="J25" s="184">
        <v>0</v>
      </c>
      <c r="K25" s="184">
        <f>ROUND(E25*J25,2)</f>
        <v>0</v>
      </c>
      <c r="L25" s="184">
        <v>21</v>
      </c>
      <c r="M25" s="184">
        <f>G25*(1+L25/100)</f>
        <v>0</v>
      </c>
      <c r="N25" s="184">
        <v>0</v>
      </c>
      <c r="O25" s="184">
        <f>ROUND(E25*N25,2)</f>
        <v>0</v>
      </c>
      <c r="P25" s="184">
        <v>0</v>
      </c>
      <c r="Q25" s="184">
        <f>ROUND(E25*P25,2)</f>
        <v>0</v>
      </c>
      <c r="R25" s="184"/>
      <c r="S25" s="184" t="s">
        <v>100</v>
      </c>
      <c r="T25" s="184">
        <v>0</v>
      </c>
      <c r="U25" s="185">
        <f>ROUND(E25*T25,2)</f>
        <v>0</v>
      </c>
      <c r="V25" s="18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 t="s">
        <v>101</v>
      </c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22.5" outlineLevel="1" x14ac:dyDescent="0.2">
      <c r="A26" s="165">
        <v>17</v>
      </c>
      <c r="B26" s="175" t="s">
        <v>132</v>
      </c>
      <c r="C26" s="194" t="s">
        <v>133</v>
      </c>
      <c r="D26" s="177" t="s">
        <v>99</v>
      </c>
      <c r="E26" s="180">
        <v>3</v>
      </c>
      <c r="F26" s="184"/>
      <c r="G26" s="184"/>
      <c r="H26" s="184">
        <v>1000</v>
      </c>
      <c r="I26" s="184">
        <f>ROUND(E26*H26,2)</f>
        <v>3000</v>
      </c>
      <c r="J26" s="184">
        <v>0</v>
      </c>
      <c r="K26" s="184">
        <f>ROUND(E26*J26,2)</f>
        <v>0</v>
      </c>
      <c r="L26" s="184">
        <v>21</v>
      </c>
      <c r="M26" s="184">
        <f>G26*(1+L26/100)</f>
        <v>0</v>
      </c>
      <c r="N26" s="184">
        <v>0</v>
      </c>
      <c r="O26" s="184">
        <f>ROUND(E26*N26,2)</f>
        <v>0</v>
      </c>
      <c r="P26" s="184">
        <v>0</v>
      </c>
      <c r="Q26" s="184">
        <f>ROUND(E26*P26,2)</f>
        <v>0</v>
      </c>
      <c r="R26" s="184"/>
      <c r="S26" s="184" t="s">
        <v>100</v>
      </c>
      <c r="T26" s="184">
        <v>0</v>
      </c>
      <c r="U26" s="185">
        <f>ROUND(E26*T26,2)</f>
        <v>0</v>
      </c>
      <c r="V26" s="18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 t="s">
        <v>101</v>
      </c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ht="22.5" outlineLevel="1" x14ac:dyDescent="0.2">
      <c r="A27" s="165">
        <v>18</v>
      </c>
      <c r="B27" s="175" t="s">
        <v>134</v>
      </c>
      <c r="C27" s="194" t="s">
        <v>135</v>
      </c>
      <c r="D27" s="177" t="s">
        <v>99</v>
      </c>
      <c r="E27" s="180">
        <v>3</v>
      </c>
      <c r="F27" s="184"/>
      <c r="G27" s="184"/>
      <c r="H27" s="184">
        <v>1497</v>
      </c>
      <c r="I27" s="184">
        <f>ROUND(E27*H27,2)</f>
        <v>4491</v>
      </c>
      <c r="J27" s="184">
        <v>0</v>
      </c>
      <c r="K27" s="184">
        <f>ROUND(E27*J27,2)</f>
        <v>0</v>
      </c>
      <c r="L27" s="184">
        <v>21</v>
      </c>
      <c r="M27" s="184">
        <f>G27*(1+L27/100)</f>
        <v>0</v>
      </c>
      <c r="N27" s="184">
        <v>0</v>
      </c>
      <c r="O27" s="184">
        <f>ROUND(E27*N27,2)</f>
        <v>0</v>
      </c>
      <c r="P27" s="184">
        <v>0</v>
      </c>
      <c r="Q27" s="184">
        <f>ROUND(E27*P27,2)</f>
        <v>0</v>
      </c>
      <c r="R27" s="184"/>
      <c r="S27" s="184" t="s">
        <v>100</v>
      </c>
      <c r="T27" s="184">
        <v>0</v>
      </c>
      <c r="U27" s="185">
        <f>ROUND(E27*T27,2)</f>
        <v>0</v>
      </c>
      <c r="V27" s="18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 t="s">
        <v>101</v>
      </c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ht="22.5" outlineLevel="1" x14ac:dyDescent="0.2">
      <c r="A28" s="165">
        <v>19</v>
      </c>
      <c r="B28" s="175" t="s">
        <v>136</v>
      </c>
      <c r="C28" s="194" t="s">
        <v>137</v>
      </c>
      <c r="D28" s="177" t="s">
        <v>99</v>
      </c>
      <c r="E28" s="180">
        <v>11</v>
      </c>
      <c r="F28" s="184"/>
      <c r="G28" s="184"/>
      <c r="H28" s="184">
        <v>1205</v>
      </c>
      <c r="I28" s="184">
        <f>ROUND(E28*H28,2)</f>
        <v>13255</v>
      </c>
      <c r="J28" s="184">
        <v>0</v>
      </c>
      <c r="K28" s="184">
        <f>ROUND(E28*J28,2)</f>
        <v>0</v>
      </c>
      <c r="L28" s="184">
        <v>21</v>
      </c>
      <c r="M28" s="184">
        <f>G28*(1+L28/100)</f>
        <v>0</v>
      </c>
      <c r="N28" s="184">
        <v>0</v>
      </c>
      <c r="O28" s="184">
        <f>ROUND(E28*N28,2)</f>
        <v>0</v>
      </c>
      <c r="P28" s="184">
        <v>0</v>
      </c>
      <c r="Q28" s="184">
        <f>ROUND(E28*P28,2)</f>
        <v>0</v>
      </c>
      <c r="R28" s="184"/>
      <c r="S28" s="184" t="s">
        <v>100</v>
      </c>
      <c r="T28" s="184">
        <v>0</v>
      </c>
      <c r="U28" s="185">
        <f>ROUND(E28*T28,2)</f>
        <v>0</v>
      </c>
      <c r="V28" s="18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 t="s">
        <v>101</v>
      </c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x14ac:dyDescent="0.2">
      <c r="A29" s="171" t="s">
        <v>95</v>
      </c>
      <c r="B29" s="176" t="s">
        <v>60</v>
      </c>
      <c r="C29" s="195" t="s">
        <v>61</v>
      </c>
      <c r="D29" s="178"/>
      <c r="E29" s="181"/>
      <c r="F29" s="186"/>
      <c r="G29" s="186"/>
      <c r="H29" s="186"/>
      <c r="I29" s="186">
        <f>SUM(I30:I66)</f>
        <v>95474</v>
      </c>
      <c r="J29" s="186"/>
      <c r="K29" s="186">
        <f>SUM(K30:K66)</f>
        <v>0</v>
      </c>
      <c r="L29" s="186"/>
      <c r="M29" s="186">
        <f>SUM(M30:M66)</f>
        <v>0</v>
      </c>
      <c r="N29" s="186"/>
      <c r="O29" s="186">
        <f>SUM(O30:O66)</f>
        <v>0</v>
      </c>
      <c r="P29" s="186"/>
      <c r="Q29" s="186">
        <f>SUM(Q30:Q66)</f>
        <v>0</v>
      </c>
      <c r="R29" s="186"/>
      <c r="S29" s="186"/>
      <c r="T29" s="186"/>
      <c r="U29" s="187">
        <f>SUM(U30:U66)</f>
        <v>0</v>
      </c>
      <c r="V29" s="186"/>
      <c r="AG29" t="s">
        <v>96</v>
      </c>
    </row>
    <row r="30" spans="1:60" ht="33.75" outlineLevel="1" x14ac:dyDescent="0.2">
      <c r="A30" s="165">
        <v>20</v>
      </c>
      <c r="B30" s="175" t="s">
        <v>138</v>
      </c>
      <c r="C30" s="194" t="s">
        <v>139</v>
      </c>
      <c r="D30" s="177" t="s">
        <v>99</v>
      </c>
      <c r="E30" s="180">
        <v>1</v>
      </c>
      <c r="F30" s="184"/>
      <c r="G30" s="184"/>
      <c r="H30" s="184">
        <v>2941</v>
      </c>
      <c r="I30" s="184">
        <f t="shared" ref="I30:I66" si="6">ROUND(E30*H30,2)</f>
        <v>2941</v>
      </c>
      <c r="J30" s="184">
        <v>0</v>
      </c>
      <c r="K30" s="184">
        <f t="shared" ref="K30:K66" si="7">ROUND(E30*J30,2)</f>
        <v>0</v>
      </c>
      <c r="L30" s="184">
        <v>21</v>
      </c>
      <c r="M30" s="184">
        <f t="shared" ref="M30:M66" si="8">G30*(1+L30/100)</f>
        <v>0</v>
      </c>
      <c r="N30" s="184">
        <v>0</v>
      </c>
      <c r="O30" s="184">
        <f t="shared" ref="O30:O66" si="9">ROUND(E30*N30,2)</f>
        <v>0</v>
      </c>
      <c r="P30" s="184">
        <v>0</v>
      </c>
      <c r="Q30" s="184">
        <f t="shared" ref="Q30:Q66" si="10">ROUND(E30*P30,2)</f>
        <v>0</v>
      </c>
      <c r="R30" s="184"/>
      <c r="S30" s="184" t="s">
        <v>100</v>
      </c>
      <c r="T30" s="184">
        <v>0</v>
      </c>
      <c r="U30" s="185">
        <f t="shared" ref="U30:U66" si="11">ROUND(E30*T30,2)</f>
        <v>0</v>
      </c>
      <c r="V30" s="18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 t="s">
        <v>101</v>
      </c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ht="33.75" outlineLevel="1" x14ac:dyDescent="0.2">
      <c r="A31" s="165">
        <v>21</v>
      </c>
      <c r="B31" s="175" t="s">
        <v>140</v>
      </c>
      <c r="C31" s="194" t="s">
        <v>141</v>
      </c>
      <c r="D31" s="177" t="s">
        <v>99</v>
      </c>
      <c r="E31" s="180">
        <v>1</v>
      </c>
      <c r="F31" s="184"/>
      <c r="G31" s="184"/>
      <c r="H31" s="184">
        <v>5275</v>
      </c>
      <c r="I31" s="184">
        <f t="shared" si="6"/>
        <v>5275</v>
      </c>
      <c r="J31" s="184">
        <v>0</v>
      </c>
      <c r="K31" s="184">
        <f t="shared" si="7"/>
        <v>0</v>
      </c>
      <c r="L31" s="184">
        <v>21</v>
      </c>
      <c r="M31" s="184">
        <f t="shared" si="8"/>
        <v>0</v>
      </c>
      <c r="N31" s="184">
        <v>0</v>
      </c>
      <c r="O31" s="184">
        <f t="shared" si="9"/>
        <v>0</v>
      </c>
      <c r="P31" s="184">
        <v>0</v>
      </c>
      <c r="Q31" s="184">
        <f t="shared" si="10"/>
        <v>0</v>
      </c>
      <c r="R31" s="184"/>
      <c r="S31" s="184" t="s">
        <v>100</v>
      </c>
      <c r="T31" s="184">
        <v>0</v>
      </c>
      <c r="U31" s="185">
        <f t="shared" si="11"/>
        <v>0</v>
      </c>
      <c r="V31" s="18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 t="s">
        <v>101</v>
      </c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ht="33.75" outlineLevel="1" x14ac:dyDescent="0.2">
      <c r="A32" s="165">
        <v>22</v>
      </c>
      <c r="B32" s="175" t="s">
        <v>142</v>
      </c>
      <c r="C32" s="194" t="s">
        <v>143</v>
      </c>
      <c r="D32" s="177" t="s">
        <v>99</v>
      </c>
      <c r="E32" s="180">
        <v>1</v>
      </c>
      <c r="F32" s="184"/>
      <c r="G32" s="184"/>
      <c r="H32" s="184">
        <v>3556</v>
      </c>
      <c r="I32" s="184">
        <f t="shared" si="6"/>
        <v>3556</v>
      </c>
      <c r="J32" s="184">
        <v>0</v>
      </c>
      <c r="K32" s="184">
        <f t="shared" si="7"/>
        <v>0</v>
      </c>
      <c r="L32" s="184">
        <v>21</v>
      </c>
      <c r="M32" s="184">
        <f t="shared" si="8"/>
        <v>0</v>
      </c>
      <c r="N32" s="184">
        <v>0</v>
      </c>
      <c r="O32" s="184">
        <f t="shared" si="9"/>
        <v>0</v>
      </c>
      <c r="P32" s="184">
        <v>0</v>
      </c>
      <c r="Q32" s="184">
        <f t="shared" si="10"/>
        <v>0</v>
      </c>
      <c r="R32" s="184"/>
      <c r="S32" s="184" t="s">
        <v>100</v>
      </c>
      <c r="T32" s="184">
        <v>0</v>
      </c>
      <c r="U32" s="185">
        <f t="shared" si="11"/>
        <v>0</v>
      </c>
      <c r="V32" s="184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 t="s">
        <v>101</v>
      </c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ht="33.75" outlineLevel="1" x14ac:dyDescent="0.2">
      <c r="A33" s="165">
        <v>23</v>
      </c>
      <c r="B33" s="175" t="s">
        <v>144</v>
      </c>
      <c r="C33" s="194" t="s">
        <v>145</v>
      </c>
      <c r="D33" s="177" t="s">
        <v>99</v>
      </c>
      <c r="E33" s="180">
        <v>1</v>
      </c>
      <c r="F33" s="184"/>
      <c r="G33" s="184"/>
      <c r="H33" s="184">
        <v>1438</v>
      </c>
      <c r="I33" s="184">
        <f t="shared" si="6"/>
        <v>1438</v>
      </c>
      <c r="J33" s="184">
        <v>0</v>
      </c>
      <c r="K33" s="184">
        <f t="shared" si="7"/>
        <v>0</v>
      </c>
      <c r="L33" s="184">
        <v>21</v>
      </c>
      <c r="M33" s="184">
        <f t="shared" si="8"/>
        <v>0</v>
      </c>
      <c r="N33" s="184">
        <v>0</v>
      </c>
      <c r="O33" s="184">
        <f t="shared" si="9"/>
        <v>0</v>
      </c>
      <c r="P33" s="184">
        <v>0</v>
      </c>
      <c r="Q33" s="184">
        <f t="shared" si="10"/>
        <v>0</v>
      </c>
      <c r="R33" s="184"/>
      <c r="S33" s="184" t="s">
        <v>100</v>
      </c>
      <c r="T33" s="184">
        <v>0</v>
      </c>
      <c r="U33" s="185">
        <f t="shared" si="11"/>
        <v>0</v>
      </c>
      <c r="V33" s="18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 t="s">
        <v>101</v>
      </c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ht="22.5" outlineLevel="1" x14ac:dyDescent="0.2">
      <c r="A34" s="165">
        <v>24</v>
      </c>
      <c r="B34" s="175" t="s">
        <v>146</v>
      </c>
      <c r="C34" s="194" t="s">
        <v>147</v>
      </c>
      <c r="D34" s="177" t="s">
        <v>99</v>
      </c>
      <c r="E34" s="180">
        <v>2</v>
      </c>
      <c r="F34" s="184"/>
      <c r="G34" s="184"/>
      <c r="H34" s="184">
        <v>494</v>
      </c>
      <c r="I34" s="184">
        <f t="shared" si="6"/>
        <v>988</v>
      </c>
      <c r="J34" s="184">
        <v>0</v>
      </c>
      <c r="K34" s="184">
        <f t="shared" si="7"/>
        <v>0</v>
      </c>
      <c r="L34" s="184">
        <v>21</v>
      </c>
      <c r="M34" s="184">
        <f t="shared" si="8"/>
        <v>0</v>
      </c>
      <c r="N34" s="184">
        <v>0</v>
      </c>
      <c r="O34" s="184">
        <f t="shared" si="9"/>
        <v>0</v>
      </c>
      <c r="P34" s="184">
        <v>0</v>
      </c>
      <c r="Q34" s="184">
        <f t="shared" si="10"/>
        <v>0</v>
      </c>
      <c r="R34" s="184"/>
      <c r="S34" s="184" t="s">
        <v>100</v>
      </c>
      <c r="T34" s="184">
        <v>0</v>
      </c>
      <c r="U34" s="185">
        <f t="shared" si="11"/>
        <v>0</v>
      </c>
      <c r="V34" s="18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 t="s">
        <v>101</v>
      </c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ht="33.75" outlineLevel="1" x14ac:dyDescent="0.2">
      <c r="A35" s="165">
        <v>25</v>
      </c>
      <c r="B35" s="175" t="s">
        <v>148</v>
      </c>
      <c r="C35" s="194" t="s">
        <v>149</v>
      </c>
      <c r="D35" s="177" t="s">
        <v>99</v>
      </c>
      <c r="E35" s="180">
        <v>1</v>
      </c>
      <c r="F35" s="184"/>
      <c r="G35" s="184"/>
      <c r="H35" s="184">
        <v>3287</v>
      </c>
      <c r="I35" s="184">
        <f t="shared" si="6"/>
        <v>3287</v>
      </c>
      <c r="J35" s="184">
        <v>0</v>
      </c>
      <c r="K35" s="184">
        <f t="shared" si="7"/>
        <v>0</v>
      </c>
      <c r="L35" s="184">
        <v>21</v>
      </c>
      <c r="M35" s="184">
        <f t="shared" si="8"/>
        <v>0</v>
      </c>
      <c r="N35" s="184">
        <v>0</v>
      </c>
      <c r="O35" s="184">
        <f t="shared" si="9"/>
        <v>0</v>
      </c>
      <c r="P35" s="184">
        <v>0</v>
      </c>
      <c r="Q35" s="184">
        <f t="shared" si="10"/>
        <v>0</v>
      </c>
      <c r="R35" s="184"/>
      <c r="S35" s="184" t="s">
        <v>100</v>
      </c>
      <c r="T35" s="184">
        <v>0</v>
      </c>
      <c r="U35" s="185">
        <f t="shared" si="11"/>
        <v>0</v>
      </c>
      <c r="V35" s="18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 t="s">
        <v>101</v>
      </c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ht="33.75" outlineLevel="1" x14ac:dyDescent="0.2">
      <c r="A36" s="165">
        <v>26</v>
      </c>
      <c r="B36" s="175" t="s">
        <v>150</v>
      </c>
      <c r="C36" s="194" t="s">
        <v>151</v>
      </c>
      <c r="D36" s="177" t="s">
        <v>99</v>
      </c>
      <c r="E36" s="180">
        <v>1</v>
      </c>
      <c r="F36" s="184"/>
      <c r="G36" s="184"/>
      <c r="H36" s="184">
        <v>1951</v>
      </c>
      <c r="I36" s="184">
        <f t="shared" si="6"/>
        <v>1951</v>
      </c>
      <c r="J36" s="184">
        <v>0</v>
      </c>
      <c r="K36" s="184">
        <f t="shared" si="7"/>
        <v>0</v>
      </c>
      <c r="L36" s="184">
        <v>21</v>
      </c>
      <c r="M36" s="184">
        <f t="shared" si="8"/>
        <v>0</v>
      </c>
      <c r="N36" s="184">
        <v>0</v>
      </c>
      <c r="O36" s="184">
        <f t="shared" si="9"/>
        <v>0</v>
      </c>
      <c r="P36" s="184">
        <v>0</v>
      </c>
      <c r="Q36" s="184">
        <f t="shared" si="10"/>
        <v>0</v>
      </c>
      <c r="R36" s="184"/>
      <c r="S36" s="184" t="s">
        <v>100</v>
      </c>
      <c r="T36" s="184">
        <v>0</v>
      </c>
      <c r="U36" s="185">
        <f t="shared" si="11"/>
        <v>0</v>
      </c>
      <c r="V36" s="18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 t="s">
        <v>101</v>
      </c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ht="33.75" outlineLevel="1" x14ac:dyDescent="0.2">
      <c r="A37" s="165">
        <v>27</v>
      </c>
      <c r="B37" s="175" t="s">
        <v>152</v>
      </c>
      <c r="C37" s="194" t="s">
        <v>153</v>
      </c>
      <c r="D37" s="177" t="s">
        <v>99</v>
      </c>
      <c r="E37" s="180">
        <v>1</v>
      </c>
      <c r="F37" s="184"/>
      <c r="G37" s="184"/>
      <c r="H37" s="184">
        <v>2410</v>
      </c>
      <c r="I37" s="184">
        <f t="shared" si="6"/>
        <v>2410</v>
      </c>
      <c r="J37" s="184">
        <v>0</v>
      </c>
      <c r="K37" s="184">
        <f t="shared" si="7"/>
        <v>0</v>
      </c>
      <c r="L37" s="184">
        <v>21</v>
      </c>
      <c r="M37" s="184">
        <f t="shared" si="8"/>
        <v>0</v>
      </c>
      <c r="N37" s="184">
        <v>0</v>
      </c>
      <c r="O37" s="184">
        <f t="shared" si="9"/>
        <v>0</v>
      </c>
      <c r="P37" s="184">
        <v>0</v>
      </c>
      <c r="Q37" s="184">
        <f t="shared" si="10"/>
        <v>0</v>
      </c>
      <c r="R37" s="184"/>
      <c r="S37" s="184" t="s">
        <v>100</v>
      </c>
      <c r="T37" s="184">
        <v>0</v>
      </c>
      <c r="U37" s="185">
        <f t="shared" si="11"/>
        <v>0</v>
      </c>
      <c r="V37" s="18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 t="s">
        <v>101</v>
      </c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ht="33.75" outlineLevel="1" x14ac:dyDescent="0.2">
      <c r="A38" s="165">
        <v>28</v>
      </c>
      <c r="B38" s="175" t="s">
        <v>154</v>
      </c>
      <c r="C38" s="194" t="s">
        <v>139</v>
      </c>
      <c r="D38" s="177" t="s">
        <v>99</v>
      </c>
      <c r="E38" s="180">
        <v>1</v>
      </c>
      <c r="F38" s="184"/>
      <c r="G38" s="184"/>
      <c r="H38" s="184">
        <v>2941</v>
      </c>
      <c r="I38" s="184">
        <f t="shared" si="6"/>
        <v>2941</v>
      </c>
      <c r="J38" s="184">
        <v>0</v>
      </c>
      <c r="K38" s="184">
        <f t="shared" si="7"/>
        <v>0</v>
      </c>
      <c r="L38" s="184">
        <v>21</v>
      </c>
      <c r="M38" s="184">
        <f t="shared" si="8"/>
        <v>0</v>
      </c>
      <c r="N38" s="184">
        <v>0</v>
      </c>
      <c r="O38" s="184">
        <f t="shared" si="9"/>
        <v>0</v>
      </c>
      <c r="P38" s="184">
        <v>0</v>
      </c>
      <c r="Q38" s="184">
        <f t="shared" si="10"/>
        <v>0</v>
      </c>
      <c r="R38" s="184"/>
      <c r="S38" s="184" t="s">
        <v>100</v>
      </c>
      <c r="T38" s="184">
        <v>0</v>
      </c>
      <c r="U38" s="185">
        <f t="shared" si="11"/>
        <v>0</v>
      </c>
      <c r="V38" s="18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 t="s">
        <v>101</v>
      </c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ht="33.75" outlineLevel="1" x14ac:dyDescent="0.2">
      <c r="A39" s="165">
        <v>29</v>
      </c>
      <c r="B39" s="175" t="s">
        <v>155</v>
      </c>
      <c r="C39" s="194" t="s">
        <v>141</v>
      </c>
      <c r="D39" s="177" t="s">
        <v>99</v>
      </c>
      <c r="E39" s="180">
        <v>1</v>
      </c>
      <c r="F39" s="184"/>
      <c r="G39" s="184"/>
      <c r="H39" s="184">
        <v>5275</v>
      </c>
      <c r="I39" s="184">
        <f t="shared" si="6"/>
        <v>5275</v>
      </c>
      <c r="J39" s="184">
        <v>0</v>
      </c>
      <c r="K39" s="184">
        <f t="shared" si="7"/>
        <v>0</v>
      </c>
      <c r="L39" s="184">
        <v>21</v>
      </c>
      <c r="M39" s="184">
        <f t="shared" si="8"/>
        <v>0</v>
      </c>
      <c r="N39" s="184">
        <v>0</v>
      </c>
      <c r="O39" s="184">
        <f t="shared" si="9"/>
        <v>0</v>
      </c>
      <c r="P39" s="184">
        <v>0</v>
      </c>
      <c r="Q39" s="184">
        <f t="shared" si="10"/>
        <v>0</v>
      </c>
      <c r="R39" s="184"/>
      <c r="S39" s="184" t="s">
        <v>100</v>
      </c>
      <c r="T39" s="184">
        <v>0</v>
      </c>
      <c r="U39" s="185">
        <f t="shared" si="11"/>
        <v>0</v>
      </c>
      <c r="V39" s="18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 t="s">
        <v>101</v>
      </c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ht="33.75" outlineLevel="1" x14ac:dyDescent="0.2">
      <c r="A40" s="165">
        <v>30</v>
      </c>
      <c r="B40" s="175" t="s">
        <v>156</v>
      </c>
      <c r="C40" s="194" t="s">
        <v>157</v>
      </c>
      <c r="D40" s="177" t="s">
        <v>99</v>
      </c>
      <c r="E40" s="180">
        <v>1</v>
      </c>
      <c r="F40" s="184"/>
      <c r="G40" s="184"/>
      <c r="H40" s="184">
        <v>1350</v>
      </c>
      <c r="I40" s="184">
        <f t="shared" si="6"/>
        <v>1350</v>
      </c>
      <c r="J40" s="184">
        <v>0</v>
      </c>
      <c r="K40" s="184">
        <f t="shared" si="7"/>
        <v>0</v>
      </c>
      <c r="L40" s="184">
        <v>21</v>
      </c>
      <c r="M40" s="184">
        <f t="shared" si="8"/>
        <v>0</v>
      </c>
      <c r="N40" s="184">
        <v>0</v>
      </c>
      <c r="O40" s="184">
        <f t="shared" si="9"/>
        <v>0</v>
      </c>
      <c r="P40" s="184">
        <v>0</v>
      </c>
      <c r="Q40" s="184">
        <f t="shared" si="10"/>
        <v>0</v>
      </c>
      <c r="R40" s="184"/>
      <c r="S40" s="184" t="s">
        <v>100</v>
      </c>
      <c r="T40" s="184">
        <v>0</v>
      </c>
      <c r="U40" s="185">
        <f t="shared" si="11"/>
        <v>0</v>
      </c>
      <c r="V40" s="18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 t="s">
        <v>101</v>
      </c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ht="33.75" outlineLevel="1" x14ac:dyDescent="0.2">
      <c r="A41" s="165">
        <v>31</v>
      </c>
      <c r="B41" s="175" t="s">
        <v>158</v>
      </c>
      <c r="C41" s="194" t="s">
        <v>159</v>
      </c>
      <c r="D41" s="177" t="s">
        <v>99</v>
      </c>
      <c r="E41" s="180">
        <v>1</v>
      </c>
      <c r="F41" s="184"/>
      <c r="G41" s="184"/>
      <c r="H41" s="184">
        <v>6435</v>
      </c>
      <c r="I41" s="184">
        <f t="shared" si="6"/>
        <v>6435</v>
      </c>
      <c r="J41" s="184">
        <v>0</v>
      </c>
      <c r="K41" s="184">
        <f t="shared" si="7"/>
        <v>0</v>
      </c>
      <c r="L41" s="184">
        <v>21</v>
      </c>
      <c r="M41" s="184">
        <f t="shared" si="8"/>
        <v>0</v>
      </c>
      <c r="N41" s="184">
        <v>0</v>
      </c>
      <c r="O41" s="184">
        <f t="shared" si="9"/>
        <v>0</v>
      </c>
      <c r="P41" s="184">
        <v>0</v>
      </c>
      <c r="Q41" s="184">
        <f t="shared" si="10"/>
        <v>0</v>
      </c>
      <c r="R41" s="184"/>
      <c r="S41" s="184" t="s">
        <v>100</v>
      </c>
      <c r="T41" s="184">
        <v>0</v>
      </c>
      <c r="U41" s="185">
        <f t="shared" si="11"/>
        <v>0</v>
      </c>
      <c r="V41" s="18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 t="s">
        <v>101</v>
      </c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ht="33.75" outlineLevel="1" x14ac:dyDescent="0.2">
      <c r="A42" s="165">
        <v>32</v>
      </c>
      <c r="B42" s="175" t="s">
        <v>160</v>
      </c>
      <c r="C42" s="194" t="s">
        <v>161</v>
      </c>
      <c r="D42" s="177" t="s">
        <v>99</v>
      </c>
      <c r="E42" s="180">
        <v>1</v>
      </c>
      <c r="F42" s="184"/>
      <c r="G42" s="184"/>
      <c r="H42" s="184">
        <v>2145</v>
      </c>
      <c r="I42" s="184">
        <f t="shared" si="6"/>
        <v>2145</v>
      </c>
      <c r="J42" s="184">
        <v>0</v>
      </c>
      <c r="K42" s="184">
        <f t="shared" si="7"/>
        <v>0</v>
      </c>
      <c r="L42" s="184">
        <v>21</v>
      </c>
      <c r="M42" s="184">
        <f t="shared" si="8"/>
        <v>0</v>
      </c>
      <c r="N42" s="184">
        <v>0</v>
      </c>
      <c r="O42" s="184">
        <f t="shared" si="9"/>
        <v>0</v>
      </c>
      <c r="P42" s="184">
        <v>0</v>
      </c>
      <c r="Q42" s="184">
        <f t="shared" si="10"/>
        <v>0</v>
      </c>
      <c r="R42" s="184"/>
      <c r="S42" s="184" t="s">
        <v>100</v>
      </c>
      <c r="T42" s="184">
        <v>0</v>
      </c>
      <c r="U42" s="185">
        <f t="shared" si="11"/>
        <v>0</v>
      </c>
      <c r="V42" s="18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 t="s">
        <v>101</v>
      </c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ht="22.5" outlineLevel="1" x14ac:dyDescent="0.2">
      <c r="A43" s="165">
        <v>33</v>
      </c>
      <c r="B43" s="175" t="s">
        <v>162</v>
      </c>
      <c r="C43" s="194" t="s">
        <v>147</v>
      </c>
      <c r="D43" s="177" t="s">
        <v>99</v>
      </c>
      <c r="E43" s="180">
        <v>2</v>
      </c>
      <c r="F43" s="184"/>
      <c r="G43" s="184"/>
      <c r="H43" s="184">
        <v>494</v>
      </c>
      <c r="I43" s="184">
        <f t="shared" si="6"/>
        <v>988</v>
      </c>
      <c r="J43" s="184">
        <v>0</v>
      </c>
      <c r="K43" s="184">
        <f t="shared" si="7"/>
        <v>0</v>
      </c>
      <c r="L43" s="184">
        <v>21</v>
      </c>
      <c r="M43" s="184">
        <f t="shared" si="8"/>
        <v>0</v>
      </c>
      <c r="N43" s="184">
        <v>0</v>
      </c>
      <c r="O43" s="184">
        <f t="shared" si="9"/>
        <v>0</v>
      </c>
      <c r="P43" s="184">
        <v>0</v>
      </c>
      <c r="Q43" s="184">
        <f t="shared" si="10"/>
        <v>0</v>
      </c>
      <c r="R43" s="184"/>
      <c r="S43" s="184" t="s">
        <v>100</v>
      </c>
      <c r="T43" s="184">
        <v>0</v>
      </c>
      <c r="U43" s="185">
        <f t="shared" si="11"/>
        <v>0</v>
      </c>
      <c r="V43" s="18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 t="s">
        <v>101</v>
      </c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ht="33.75" outlineLevel="1" x14ac:dyDescent="0.2">
      <c r="A44" s="165">
        <v>34</v>
      </c>
      <c r="B44" s="175" t="s">
        <v>163</v>
      </c>
      <c r="C44" s="194" t="s">
        <v>164</v>
      </c>
      <c r="D44" s="177" t="s">
        <v>99</v>
      </c>
      <c r="E44" s="180">
        <v>1</v>
      </c>
      <c r="F44" s="184"/>
      <c r="G44" s="184"/>
      <c r="H44" s="184">
        <v>1623</v>
      </c>
      <c r="I44" s="184">
        <f t="shared" si="6"/>
        <v>1623</v>
      </c>
      <c r="J44" s="184">
        <v>0</v>
      </c>
      <c r="K44" s="184">
        <f t="shared" si="7"/>
        <v>0</v>
      </c>
      <c r="L44" s="184">
        <v>21</v>
      </c>
      <c r="M44" s="184">
        <f t="shared" si="8"/>
        <v>0</v>
      </c>
      <c r="N44" s="184">
        <v>0</v>
      </c>
      <c r="O44" s="184">
        <f t="shared" si="9"/>
        <v>0</v>
      </c>
      <c r="P44" s="184">
        <v>0</v>
      </c>
      <c r="Q44" s="184">
        <f t="shared" si="10"/>
        <v>0</v>
      </c>
      <c r="R44" s="184"/>
      <c r="S44" s="184" t="s">
        <v>100</v>
      </c>
      <c r="T44" s="184">
        <v>0</v>
      </c>
      <c r="U44" s="185">
        <f t="shared" si="11"/>
        <v>0</v>
      </c>
      <c r="V44" s="18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 t="s">
        <v>101</v>
      </c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ht="33.75" outlineLevel="1" x14ac:dyDescent="0.2">
      <c r="A45" s="165">
        <v>35</v>
      </c>
      <c r="B45" s="175" t="s">
        <v>165</v>
      </c>
      <c r="C45" s="194" t="s">
        <v>166</v>
      </c>
      <c r="D45" s="177" t="s">
        <v>99</v>
      </c>
      <c r="E45" s="180">
        <v>1</v>
      </c>
      <c r="F45" s="184"/>
      <c r="G45" s="184"/>
      <c r="H45" s="184">
        <v>2638</v>
      </c>
      <c r="I45" s="184">
        <f t="shared" si="6"/>
        <v>2638</v>
      </c>
      <c r="J45" s="184">
        <v>0</v>
      </c>
      <c r="K45" s="184">
        <f t="shared" si="7"/>
        <v>0</v>
      </c>
      <c r="L45" s="184">
        <v>21</v>
      </c>
      <c r="M45" s="184">
        <f t="shared" si="8"/>
        <v>0</v>
      </c>
      <c r="N45" s="184">
        <v>0</v>
      </c>
      <c r="O45" s="184">
        <f t="shared" si="9"/>
        <v>0</v>
      </c>
      <c r="P45" s="184">
        <v>0</v>
      </c>
      <c r="Q45" s="184">
        <f t="shared" si="10"/>
        <v>0</v>
      </c>
      <c r="R45" s="184"/>
      <c r="S45" s="184" t="s">
        <v>100</v>
      </c>
      <c r="T45" s="184">
        <v>0</v>
      </c>
      <c r="U45" s="185">
        <f t="shared" si="11"/>
        <v>0</v>
      </c>
      <c r="V45" s="184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 t="s">
        <v>101</v>
      </c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ht="33.75" outlineLevel="1" x14ac:dyDescent="0.2">
      <c r="A46" s="165">
        <v>36</v>
      </c>
      <c r="B46" s="175" t="s">
        <v>167</v>
      </c>
      <c r="C46" s="194" t="s">
        <v>168</v>
      </c>
      <c r="D46" s="177" t="s">
        <v>99</v>
      </c>
      <c r="E46" s="180">
        <v>1</v>
      </c>
      <c r="F46" s="184"/>
      <c r="G46" s="184"/>
      <c r="H46" s="184">
        <v>1505</v>
      </c>
      <c r="I46" s="184">
        <f t="shared" si="6"/>
        <v>1505</v>
      </c>
      <c r="J46" s="184">
        <v>0</v>
      </c>
      <c r="K46" s="184">
        <f t="shared" si="7"/>
        <v>0</v>
      </c>
      <c r="L46" s="184">
        <v>21</v>
      </c>
      <c r="M46" s="184">
        <f t="shared" si="8"/>
        <v>0</v>
      </c>
      <c r="N46" s="184">
        <v>0</v>
      </c>
      <c r="O46" s="184">
        <f t="shared" si="9"/>
        <v>0</v>
      </c>
      <c r="P46" s="184">
        <v>0</v>
      </c>
      <c r="Q46" s="184">
        <f t="shared" si="10"/>
        <v>0</v>
      </c>
      <c r="R46" s="184"/>
      <c r="S46" s="184" t="s">
        <v>100</v>
      </c>
      <c r="T46" s="184">
        <v>0</v>
      </c>
      <c r="U46" s="185">
        <f t="shared" si="11"/>
        <v>0</v>
      </c>
      <c r="V46" s="18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 t="s">
        <v>101</v>
      </c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ht="33.75" outlineLevel="1" x14ac:dyDescent="0.2">
      <c r="A47" s="165">
        <v>37</v>
      </c>
      <c r="B47" s="175" t="s">
        <v>169</v>
      </c>
      <c r="C47" s="194" t="s">
        <v>170</v>
      </c>
      <c r="D47" s="177" t="s">
        <v>99</v>
      </c>
      <c r="E47" s="180">
        <v>1</v>
      </c>
      <c r="F47" s="184"/>
      <c r="G47" s="184"/>
      <c r="H47" s="184">
        <v>3070</v>
      </c>
      <c r="I47" s="184">
        <f t="shared" si="6"/>
        <v>3070</v>
      </c>
      <c r="J47" s="184">
        <v>0</v>
      </c>
      <c r="K47" s="184">
        <f t="shared" si="7"/>
        <v>0</v>
      </c>
      <c r="L47" s="184">
        <v>21</v>
      </c>
      <c r="M47" s="184">
        <f t="shared" si="8"/>
        <v>0</v>
      </c>
      <c r="N47" s="184">
        <v>0</v>
      </c>
      <c r="O47" s="184">
        <f t="shared" si="9"/>
        <v>0</v>
      </c>
      <c r="P47" s="184">
        <v>0</v>
      </c>
      <c r="Q47" s="184">
        <f t="shared" si="10"/>
        <v>0</v>
      </c>
      <c r="R47" s="184"/>
      <c r="S47" s="184" t="s">
        <v>100</v>
      </c>
      <c r="T47" s="184">
        <v>0</v>
      </c>
      <c r="U47" s="185">
        <f t="shared" si="11"/>
        <v>0</v>
      </c>
      <c r="V47" s="18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 t="s">
        <v>101</v>
      </c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ht="33.75" outlineLevel="1" x14ac:dyDescent="0.2">
      <c r="A48" s="165">
        <v>38</v>
      </c>
      <c r="B48" s="175" t="s">
        <v>171</v>
      </c>
      <c r="C48" s="194" t="s">
        <v>172</v>
      </c>
      <c r="D48" s="177" t="s">
        <v>99</v>
      </c>
      <c r="E48" s="180">
        <v>1</v>
      </c>
      <c r="F48" s="184"/>
      <c r="G48" s="184"/>
      <c r="H48" s="184">
        <v>5275</v>
      </c>
      <c r="I48" s="184">
        <f t="shared" si="6"/>
        <v>5275</v>
      </c>
      <c r="J48" s="184">
        <v>0</v>
      </c>
      <c r="K48" s="184">
        <f t="shared" si="7"/>
        <v>0</v>
      </c>
      <c r="L48" s="184">
        <v>21</v>
      </c>
      <c r="M48" s="184">
        <f t="shared" si="8"/>
        <v>0</v>
      </c>
      <c r="N48" s="184">
        <v>0</v>
      </c>
      <c r="O48" s="184">
        <f t="shared" si="9"/>
        <v>0</v>
      </c>
      <c r="P48" s="184">
        <v>0</v>
      </c>
      <c r="Q48" s="184">
        <f t="shared" si="10"/>
        <v>0</v>
      </c>
      <c r="R48" s="184"/>
      <c r="S48" s="184" t="s">
        <v>100</v>
      </c>
      <c r="T48" s="184">
        <v>0</v>
      </c>
      <c r="U48" s="185">
        <f t="shared" si="11"/>
        <v>0</v>
      </c>
      <c r="V48" s="18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 t="s">
        <v>101</v>
      </c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ht="33.75" outlineLevel="1" x14ac:dyDescent="0.2">
      <c r="A49" s="165">
        <v>39</v>
      </c>
      <c r="B49" s="175" t="s">
        <v>173</v>
      </c>
      <c r="C49" s="194" t="s">
        <v>143</v>
      </c>
      <c r="D49" s="177" t="s">
        <v>99</v>
      </c>
      <c r="E49" s="180">
        <v>1</v>
      </c>
      <c r="F49" s="184"/>
      <c r="G49" s="184"/>
      <c r="H49" s="184">
        <v>3556</v>
      </c>
      <c r="I49" s="184">
        <f t="shared" si="6"/>
        <v>3556</v>
      </c>
      <c r="J49" s="184">
        <v>0</v>
      </c>
      <c r="K49" s="184">
        <f t="shared" si="7"/>
        <v>0</v>
      </c>
      <c r="L49" s="184">
        <v>21</v>
      </c>
      <c r="M49" s="184">
        <f t="shared" si="8"/>
        <v>0</v>
      </c>
      <c r="N49" s="184">
        <v>0</v>
      </c>
      <c r="O49" s="184">
        <f t="shared" si="9"/>
        <v>0</v>
      </c>
      <c r="P49" s="184">
        <v>0</v>
      </c>
      <c r="Q49" s="184">
        <f t="shared" si="10"/>
        <v>0</v>
      </c>
      <c r="R49" s="184"/>
      <c r="S49" s="184" t="s">
        <v>100</v>
      </c>
      <c r="T49" s="184">
        <v>0</v>
      </c>
      <c r="U49" s="185">
        <f t="shared" si="11"/>
        <v>0</v>
      </c>
      <c r="V49" s="18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 t="s">
        <v>101</v>
      </c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ht="33.75" outlineLevel="1" x14ac:dyDescent="0.2">
      <c r="A50" s="165">
        <v>40</v>
      </c>
      <c r="B50" s="175" t="s">
        <v>174</v>
      </c>
      <c r="C50" s="194" t="s">
        <v>175</v>
      </c>
      <c r="D50" s="177" t="s">
        <v>99</v>
      </c>
      <c r="E50" s="180">
        <v>1</v>
      </c>
      <c r="F50" s="184"/>
      <c r="G50" s="184"/>
      <c r="H50" s="184">
        <v>422</v>
      </c>
      <c r="I50" s="184">
        <f t="shared" si="6"/>
        <v>422</v>
      </c>
      <c r="J50" s="184">
        <v>0</v>
      </c>
      <c r="K50" s="184">
        <f t="shared" si="7"/>
        <v>0</v>
      </c>
      <c r="L50" s="184">
        <v>21</v>
      </c>
      <c r="M50" s="184">
        <f t="shared" si="8"/>
        <v>0</v>
      </c>
      <c r="N50" s="184">
        <v>0</v>
      </c>
      <c r="O50" s="184">
        <f t="shared" si="9"/>
        <v>0</v>
      </c>
      <c r="P50" s="184">
        <v>0</v>
      </c>
      <c r="Q50" s="184">
        <f t="shared" si="10"/>
        <v>0</v>
      </c>
      <c r="R50" s="184"/>
      <c r="S50" s="184" t="s">
        <v>100</v>
      </c>
      <c r="T50" s="184">
        <v>0</v>
      </c>
      <c r="U50" s="185">
        <f t="shared" si="11"/>
        <v>0</v>
      </c>
      <c r="V50" s="18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 t="s">
        <v>101</v>
      </c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ht="33.75" outlineLevel="1" x14ac:dyDescent="0.2">
      <c r="A51" s="165">
        <v>41</v>
      </c>
      <c r="B51" s="175" t="s">
        <v>176</v>
      </c>
      <c r="C51" s="194" t="s">
        <v>177</v>
      </c>
      <c r="D51" s="177" t="s">
        <v>99</v>
      </c>
      <c r="E51" s="180">
        <v>1</v>
      </c>
      <c r="F51" s="184"/>
      <c r="G51" s="184"/>
      <c r="H51" s="184">
        <v>502</v>
      </c>
      <c r="I51" s="184">
        <f t="shared" si="6"/>
        <v>502</v>
      </c>
      <c r="J51" s="184">
        <v>0</v>
      </c>
      <c r="K51" s="184">
        <f t="shared" si="7"/>
        <v>0</v>
      </c>
      <c r="L51" s="184">
        <v>21</v>
      </c>
      <c r="M51" s="184">
        <f t="shared" si="8"/>
        <v>0</v>
      </c>
      <c r="N51" s="184">
        <v>0</v>
      </c>
      <c r="O51" s="184">
        <f t="shared" si="9"/>
        <v>0</v>
      </c>
      <c r="P51" s="184">
        <v>0</v>
      </c>
      <c r="Q51" s="184">
        <f t="shared" si="10"/>
        <v>0</v>
      </c>
      <c r="R51" s="184"/>
      <c r="S51" s="184" t="s">
        <v>100</v>
      </c>
      <c r="T51" s="184">
        <v>0</v>
      </c>
      <c r="U51" s="185">
        <f t="shared" si="11"/>
        <v>0</v>
      </c>
      <c r="V51" s="18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 t="s">
        <v>101</v>
      </c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ht="33.75" outlineLevel="1" x14ac:dyDescent="0.2">
      <c r="A52" s="165">
        <v>42</v>
      </c>
      <c r="B52" s="175" t="s">
        <v>178</v>
      </c>
      <c r="C52" s="194" t="s">
        <v>179</v>
      </c>
      <c r="D52" s="177" t="s">
        <v>99</v>
      </c>
      <c r="E52" s="180">
        <v>1</v>
      </c>
      <c r="F52" s="184"/>
      <c r="G52" s="184"/>
      <c r="H52" s="184">
        <v>3287</v>
      </c>
      <c r="I52" s="184">
        <f t="shared" si="6"/>
        <v>3287</v>
      </c>
      <c r="J52" s="184">
        <v>0</v>
      </c>
      <c r="K52" s="184">
        <f t="shared" si="7"/>
        <v>0</v>
      </c>
      <c r="L52" s="184">
        <v>21</v>
      </c>
      <c r="M52" s="184">
        <f t="shared" si="8"/>
        <v>0</v>
      </c>
      <c r="N52" s="184">
        <v>0</v>
      </c>
      <c r="O52" s="184">
        <f t="shared" si="9"/>
        <v>0</v>
      </c>
      <c r="P52" s="184">
        <v>0</v>
      </c>
      <c r="Q52" s="184">
        <f t="shared" si="10"/>
        <v>0</v>
      </c>
      <c r="R52" s="184"/>
      <c r="S52" s="184" t="s">
        <v>100</v>
      </c>
      <c r="T52" s="184">
        <v>0</v>
      </c>
      <c r="U52" s="185">
        <f t="shared" si="11"/>
        <v>0</v>
      </c>
      <c r="V52" s="18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 t="s">
        <v>101</v>
      </c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ht="33.75" outlineLevel="1" x14ac:dyDescent="0.2">
      <c r="A53" s="165">
        <v>43</v>
      </c>
      <c r="B53" s="175" t="s">
        <v>180</v>
      </c>
      <c r="C53" s="194" t="s">
        <v>151</v>
      </c>
      <c r="D53" s="177" t="s">
        <v>99</v>
      </c>
      <c r="E53" s="180">
        <v>1</v>
      </c>
      <c r="F53" s="184"/>
      <c r="G53" s="184"/>
      <c r="H53" s="184">
        <v>2617</v>
      </c>
      <c r="I53" s="184">
        <f t="shared" si="6"/>
        <v>2617</v>
      </c>
      <c r="J53" s="184">
        <v>0</v>
      </c>
      <c r="K53" s="184">
        <f t="shared" si="7"/>
        <v>0</v>
      </c>
      <c r="L53" s="184">
        <v>21</v>
      </c>
      <c r="M53" s="184">
        <f t="shared" si="8"/>
        <v>0</v>
      </c>
      <c r="N53" s="184">
        <v>0</v>
      </c>
      <c r="O53" s="184">
        <f t="shared" si="9"/>
        <v>0</v>
      </c>
      <c r="P53" s="184">
        <v>0</v>
      </c>
      <c r="Q53" s="184">
        <f t="shared" si="10"/>
        <v>0</v>
      </c>
      <c r="R53" s="184"/>
      <c r="S53" s="184" t="s">
        <v>100</v>
      </c>
      <c r="T53" s="184">
        <v>0</v>
      </c>
      <c r="U53" s="185">
        <f t="shared" si="11"/>
        <v>0</v>
      </c>
      <c r="V53" s="184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 t="s">
        <v>101</v>
      </c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ht="33.75" outlineLevel="1" x14ac:dyDescent="0.2">
      <c r="A54" s="165">
        <v>44</v>
      </c>
      <c r="B54" s="175" t="s">
        <v>181</v>
      </c>
      <c r="C54" s="194" t="s">
        <v>153</v>
      </c>
      <c r="D54" s="177" t="s">
        <v>99</v>
      </c>
      <c r="E54" s="180">
        <v>1</v>
      </c>
      <c r="F54" s="184"/>
      <c r="G54" s="184"/>
      <c r="H54" s="184">
        <v>2410</v>
      </c>
      <c r="I54" s="184">
        <f t="shared" si="6"/>
        <v>2410</v>
      </c>
      <c r="J54" s="184">
        <v>0</v>
      </c>
      <c r="K54" s="184">
        <f t="shared" si="7"/>
        <v>0</v>
      </c>
      <c r="L54" s="184">
        <v>21</v>
      </c>
      <c r="M54" s="184">
        <f t="shared" si="8"/>
        <v>0</v>
      </c>
      <c r="N54" s="184">
        <v>0</v>
      </c>
      <c r="O54" s="184">
        <f t="shared" si="9"/>
        <v>0</v>
      </c>
      <c r="P54" s="184">
        <v>0</v>
      </c>
      <c r="Q54" s="184">
        <f t="shared" si="10"/>
        <v>0</v>
      </c>
      <c r="R54" s="184"/>
      <c r="S54" s="184" t="s">
        <v>100</v>
      </c>
      <c r="T54" s="184">
        <v>0</v>
      </c>
      <c r="U54" s="185">
        <f t="shared" si="11"/>
        <v>0</v>
      </c>
      <c r="V54" s="18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 t="s">
        <v>101</v>
      </c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ht="33.75" outlineLevel="1" x14ac:dyDescent="0.2">
      <c r="A55" s="165">
        <v>45</v>
      </c>
      <c r="B55" s="175" t="s">
        <v>182</v>
      </c>
      <c r="C55" s="194" t="s">
        <v>175</v>
      </c>
      <c r="D55" s="177" t="s">
        <v>99</v>
      </c>
      <c r="E55" s="180">
        <v>1</v>
      </c>
      <c r="F55" s="184"/>
      <c r="G55" s="184"/>
      <c r="H55" s="184">
        <v>422</v>
      </c>
      <c r="I55" s="184">
        <f t="shared" si="6"/>
        <v>422</v>
      </c>
      <c r="J55" s="184">
        <v>0</v>
      </c>
      <c r="K55" s="184">
        <f t="shared" si="7"/>
        <v>0</v>
      </c>
      <c r="L55" s="184">
        <v>21</v>
      </c>
      <c r="M55" s="184">
        <f t="shared" si="8"/>
        <v>0</v>
      </c>
      <c r="N55" s="184">
        <v>0</v>
      </c>
      <c r="O55" s="184">
        <f t="shared" si="9"/>
        <v>0</v>
      </c>
      <c r="P55" s="184">
        <v>0</v>
      </c>
      <c r="Q55" s="184">
        <f t="shared" si="10"/>
        <v>0</v>
      </c>
      <c r="R55" s="184"/>
      <c r="S55" s="184" t="s">
        <v>100</v>
      </c>
      <c r="T55" s="184">
        <v>0</v>
      </c>
      <c r="U55" s="185">
        <f t="shared" si="11"/>
        <v>0</v>
      </c>
      <c r="V55" s="18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 t="s">
        <v>101</v>
      </c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ht="33.75" outlineLevel="1" x14ac:dyDescent="0.2">
      <c r="A56" s="165">
        <v>46</v>
      </c>
      <c r="B56" s="175" t="s">
        <v>183</v>
      </c>
      <c r="C56" s="194" t="s">
        <v>184</v>
      </c>
      <c r="D56" s="177" t="s">
        <v>99</v>
      </c>
      <c r="E56" s="180">
        <v>1</v>
      </c>
      <c r="F56" s="184"/>
      <c r="G56" s="184"/>
      <c r="H56" s="184">
        <v>2878</v>
      </c>
      <c r="I56" s="184">
        <f t="shared" si="6"/>
        <v>2878</v>
      </c>
      <c r="J56" s="184">
        <v>0</v>
      </c>
      <c r="K56" s="184">
        <f t="shared" si="7"/>
        <v>0</v>
      </c>
      <c r="L56" s="184">
        <v>21</v>
      </c>
      <c r="M56" s="184">
        <f t="shared" si="8"/>
        <v>0</v>
      </c>
      <c r="N56" s="184">
        <v>0</v>
      </c>
      <c r="O56" s="184">
        <f t="shared" si="9"/>
        <v>0</v>
      </c>
      <c r="P56" s="184">
        <v>0</v>
      </c>
      <c r="Q56" s="184">
        <f t="shared" si="10"/>
        <v>0</v>
      </c>
      <c r="R56" s="184"/>
      <c r="S56" s="184" t="s">
        <v>100</v>
      </c>
      <c r="T56" s="184">
        <v>0</v>
      </c>
      <c r="U56" s="185">
        <f t="shared" si="11"/>
        <v>0</v>
      </c>
      <c r="V56" s="18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 t="s">
        <v>101</v>
      </c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ht="33.75" outlineLevel="1" x14ac:dyDescent="0.2">
      <c r="A57" s="165">
        <v>47</v>
      </c>
      <c r="B57" s="175" t="s">
        <v>185</v>
      </c>
      <c r="C57" s="194" t="s">
        <v>186</v>
      </c>
      <c r="D57" s="177" t="s">
        <v>99</v>
      </c>
      <c r="E57" s="180">
        <v>1</v>
      </c>
      <c r="F57" s="184"/>
      <c r="G57" s="184"/>
      <c r="H57" s="184">
        <v>4147</v>
      </c>
      <c r="I57" s="184">
        <f t="shared" si="6"/>
        <v>4147</v>
      </c>
      <c r="J57" s="184">
        <v>0</v>
      </c>
      <c r="K57" s="184">
        <f t="shared" si="7"/>
        <v>0</v>
      </c>
      <c r="L57" s="184">
        <v>21</v>
      </c>
      <c r="M57" s="184">
        <f t="shared" si="8"/>
        <v>0</v>
      </c>
      <c r="N57" s="184">
        <v>0</v>
      </c>
      <c r="O57" s="184">
        <f t="shared" si="9"/>
        <v>0</v>
      </c>
      <c r="P57" s="184">
        <v>0</v>
      </c>
      <c r="Q57" s="184">
        <f t="shared" si="10"/>
        <v>0</v>
      </c>
      <c r="R57" s="184"/>
      <c r="S57" s="184" t="s">
        <v>100</v>
      </c>
      <c r="T57" s="184">
        <v>0</v>
      </c>
      <c r="U57" s="185">
        <f t="shared" si="11"/>
        <v>0</v>
      </c>
      <c r="V57" s="18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 t="s">
        <v>101</v>
      </c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ht="33.75" outlineLevel="1" x14ac:dyDescent="0.2">
      <c r="A58" s="165">
        <v>48</v>
      </c>
      <c r="B58" s="175" t="s">
        <v>187</v>
      </c>
      <c r="C58" s="194" t="s">
        <v>188</v>
      </c>
      <c r="D58" s="177" t="s">
        <v>99</v>
      </c>
      <c r="E58" s="180">
        <v>1</v>
      </c>
      <c r="F58" s="184"/>
      <c r="G58" s="184"/>
      <c r="H58" s="184">
        <v>5002</v>
      </c>
      <c r="I58" s="184">
        <f t="shared" si="6"/>
        <v>5002</v>
      </c>
      <c r="J58" s="184">
        <v>0</v>
      </c>
      <c r="K58" s="184">
        <f t="shared" si="7"/>
        <v>0</v>
      </c>
      <c r="L58" s="184">
        <v>21</v>
      </c>
      <c r="M58" s="184">
        <f t="shared" si="8"/>
        <v>0</v>
      </c>
      <c r="N58" s="184">
        <v>0</v>
      </c>
      <c r="O58" s="184">
        <f t="shared" si="9"/>
        <v>0</v>
      </c>
      <c r="P58" s="184">
        <v>0</v>
      </c>
      <c r="Q58" s="184">
        <f t="shared" si="10"/>
        <v>0</v>
      </c>
      <c r="R58" s="184"/>
      <c r="S58" s="184" t="s">
        <v>100</v>
      </c>
      <c r="T58" s="184">
        <v>0</v>
      </c>
      <c r="U58" s="185">
        <f t="shared" si="11"/>
        <v>0</v>
      </c>
      <c r="V58" s="18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 t="s">
        <v>101</v>
      </c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ht="33.75" outlineLevel="1" x14ac:dyDescent="0.2">
      <c r="A59" s="165">
        <v>49</v>
      </c>
      <c r="B59" s="175" t="s">
        <v>189</v>
      </c>
      <c r="C59" s="194" t="s">
        <v>190</v>
      </c>
      <c r="D59" s="177" t="s">
        <v>99</v>
      </c>
      <c r="E59" s="180">
        <v>1</v>
      </c>
      <c r="F59" s="184"/>
      <c r="G59" s="184"/>
      <c r="H59" s="184">
        <v>745</v>
      </c>
      <c r="I59" s="184">
        <f t="shared" si="6"/>
        <v>745</v>
      </c>
      <c r="J59" s="184">
        <v>0</v>
      </c>
      <c r="K59" s="184">
        <f t="shared" si="7"/>
        <v>0</v>
      </c>
      <c r="L59" s="184">
        <v>21</v>
      </c>
      <c r="M59" s="184">
        <f t="shared" si="8"/>
        <v>0</v>
      </c>
      <c r="N59" s="184">
        <v>0</v>
      </c>
      <c r="O59" s="184">
        <f t="shared" si="9"/>
        <v>0</v>
      </c>
      <c r="P59" s="184">
        <v>0</v>
      </c>
      <c r="Q59" s="184">
        <f t="shared" si="10"/>
        <v>0</v>
      </c>
      <c r="R59" s="184"/>
      <c r="S59" s="184" t="s">
        <v>100</v>
      </c>
      <c r="T59" s="184">
        <v>0</v>
      </c>
      <c r="U59" s="185">
        <f t="shared" si="11"/>
        <v>0</v>
      </c>
      <c r="V59" s="18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 t="s">
        <v>101</v>
      </c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ht="33.75" outlineLevel="1" x14ac:dyDescent="0.2">
      <c r="A60" s="165">
        <v>50</v>
      </c>
      <c r="B60" s="175" t="s">
        <v>191</v>
      </c>
      <c r="C60" s="194" t="s">
        <v>192</v>
      </c>
      <c r="D60" s="177" t="s">
        <v>99</v>
      </c>
      <c r="E60" s="180">
        <v>1</v>
      </c>
      <c r="F60" s="184"/>
      <c r="G60" s="184"/>
      <c r="H60" s="184">
        <v>3011</v>
      </c>
      <c r="I60" s="184">
        <f t="shared" si="6"/>
        <v>3011</v>
      </c>
      <c r="J60" s="184">
        <v>0</v>
      </c>
      <c r="K60" s="184">
        <f t="shared" si="7"/>
        <v>0</v>
      </c>
      <c r="L60" s="184">
        <v>21</v>
      </c>
      <c r="M60" s="184">
        <f t="shared" si="8"/>
        <v>0</v>
      </c>
      <c r="N60" s="184">
        <v>0</v>
      </c>
      <c r="O60" s="184">
        <f t="shared" si="9"/>
        <v>0</v>
      </c>
      <c r="P60" s="184">
        <v>0</v>
      </c>
      <c r="Q60" s="184">
        <f t="shared" si="10"/>
        <v>0</v>
      </c>
      <c r="R60" s="184"/>
      <c r="S60" s="184" t="s">
        <v>100</v>
      </c>
      <c r="T60" s="184">
        <v>0</v>
      </c>
      <c r="U60" s="185">
        <f t="shared" si="11"/>
        <v>0</v>
      </c>
      <c r="V60" s="184"/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 t="s">
        <v>101</v>
      </c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ht="33.75" outlineLevel="1" x14ac:dyDescent="0.2">
      <c r="A61" s="165">
        <v>51</v>
      </c>
      <c r="B61" s="175" t="s">
        <v>193</v>
      </c>
      <c r="C61" s="194" t="s">
        <v>194</v>
      </c>
      <c r="D61" s="177" t="s">
        <v>99</v>
      </c>
      <c r="E61" s="180">
        <v>1</v>
      </c>
      <c r="F61" s="184"/>
      <c r="G61" s="184"/>
      <c r="H61" s="184">
        <v>745</v>
      </c>
      <c r="I61" s="184">
        <f t="shared" si="6"/>
        <v>745</v>
      </c>
      <c r="J61" s="184">
        <v>0</v>
      </c>
      <c r="K61" s="184">
        <f t="shared" si="7"/>
        <v>0</v>
      </c>
      <c r="L61" s="184">
        <v>21</v>
      </c>
      <c r="M61" s="184">
        <f t="shared" si="8"/>
        <v>0</v>
      </c>
      <c r="N61" s="184">
        <v>0</v>
      </c>
      <c r="O61" s="184">
        <f t="shared" si="9"/>
        <v>0</v>
      </c>
      <c r="P61" s="184">
        <v>0</v>
      </c>
      <c r="Q61" s="184">
        <f t="shared" si="10"/>
        <v>0</v>
      </c>
      <c r="R61" s="184"/>
      <c r="S61" s="184" t="s">
        <v>100</v>
      </c>
      <c r="T61" s="184">
        <v>0</v>
      </c>
      <c r="U61" s="185">
        <f t="shared" si="11"/>
        <v>0</v>
      </c>
      <c r="V61" s="18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 t="s">
        <v>101</v>
      </c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ht="33.75" outlineLevel="1" x14ac:dyDescent="0.2">
      <c r="A62" s="165">
        <v>52</v>
      </c>
      <c r="B62" s="175" t="s">
        <v>195</v>
      </c>
      <c r="C62" s="194" t="s">
        <v>196</v>
      </c>
      <c r="D62" s="177" t="s">
        <v>99</v>
      </c>
      <c r="E62" s="180">
        <v>1</v>
      </c>
      <c r="F62" s="184"/>
      <c r="G62" s="184"/>
      <c r="H62" s="184">
        <v>1523</v>
      </c>
      <c r="I62" s="184">
        <f t="shared" si="6"/>
        <v>1523</v>
      </c>
      <c r="J62" s="184">
        <v>0</v>
      </c>
      <c r="K62" s="184">
        <f t="shared" si="7"/>
        <v>0</v>
      </c>
      <c r="L62" s="184">
        <v>21</v>
      </c>
      <c r="M62" s="184">
        <f t="shared" si="8"/>
        <v>0</v>
      </c>
      <c r="N62" s="184">
        <v>0</v>
      </c>
      <c r="O62" s="184">
        <f t="shared" si="9"/>
        <v>0</v>
      </c>
      <c r="P62" s="184">
        <v>0</v>
      </c>
      <c r="Q62" s="184">
        <f t="shared" si="10"/>
        <v>0</v>
      </c>
      <c r="R62" s="184"/>
      <c r="S62" s="184" t="s">
        <v>100</v>
      </c>
      <c r="T62" s="184">
        <v>0</v>
      </c>
      <c r="U62" s="185">
        <f t="shared" si="11"/>
        <v>0</v>
      </c>
      <c r="V62" s="18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 t="s">
        <v>101</v>
      </c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ht="33.75" outlineLevel="1" x14ac:dyDescent="0.2">
      <c r="A63" s="165">
        <v>53</v>
      </c>
      <c r="B63" s="175" t="s">
        <v>197</v>
      </c>
      <c r="C63" s="194" t="s">
        <v>198</v>
      </c>
      <c r="D63" s="177" t="s">
        <v>99</v>
      </c>
      <c r="E63" s="180">
        <v>1</v>
      </c>
      <c r="F63" s="184"/>
      <c r="G63" s="184"/>
      <c r="H63" s="184">
        <v>2477</v>
      </c>
      <c r="I63" s="184">
        <f t="shared" si="6"/>
        <v>2477</v>
      </c>
      <c r="J63" s="184">
        <v>0</v>
      </c>
      <c r="K63" s="184">
        <f t="shared" si="7"/>
        <v>0</v>
      </c>
      <c r="L63" s="184">
        <v>21</v>
      </c>
      <c r="M63" s="184">
        <f t="shared" si="8"/>
        <v>0</v>
      </c>
      <c r="N63" s="184">
        <v>0</v>
      </c>
      <c r="O63" s="184">
        <f t="shared" si="9"/>
        <v>0</v>
      </c>
      <c r="P63" s="184">
        <v>0</v>
      </c>
      <c r="Q63" s="184">
        <f t="shared" si="10"/>
        <v>0</v>
      </c>
      <c r="R63" s="184"/>
      <c r="S63" s="184" t="s">
        <v>100</v>
      </c>
      <c r="T63" s="184">
        <v>0</v>
      </c>
      <c r="U63" s="185">
        <f t="shared" si="11"/>
        <v>0</v>
      </c>
      <c r="V63" s="18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 t="s">
        <v>101</v>
      </c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ht="33.75" outlineLevel="1" x14ac:dyDescent="0.2">
      <c r="A64" s="165">
        <v>54</v>
      </c>
      <c r="B64" s="175" t="s">
        <v>199</v>
      </c>
      <c r="C64" s="194" t="s">
        <v>200</v>
      </c>
      <c r="D64" s="177" t="s">
        <v>99</v>
      </c>
      <c r="E64" s="180">
        <v>1</v>
      </c>
      <c r="F64" s="184"/>
      <c r="G64" s="184"/>
      <c r="H64" s="184">
        <v>4287</v>
      </c>
      <c r="I64" s="184">
        <f t="shared" si="6"/>
        <v>4287</v>
      </c>
      <c r="J64" s="184">
        <v>0</v>
      </c>
      <c r="K64" s="184">
        <f t="shared" si="7"/>
        <v>0</v>
      </c>
      <c r="L64" s="184">
        <v>21</v>
      </c>
      <c r="M64" s="184">
        <f t="shared" si="8"/>
        <v>0</v>
      </c>
      <c r="N64" s="184">
        <v>0</v>
      </c>
      <c r="O64" s="184">
        <f t="shared" si="9"/>
        <v>0</v>
      </c>
      <c r="P64" s="184">
        <v>0</v>
      </c>
      <c r="Q64" s="184">
        <f t="shared" si="10"/>
        <v>0</v>
      </c>
      <c r="R64" s="184"/>
      <c r="S64" s="184" t="s">
        <v>100</v>
      </c>
      <c r="T64" s="184">
        <v>0</v>
      </c>
      <c r="U64" s="185">
        <f t="shared" si="11"/>
        <v>0</v>
      </c>
      <c r="V64" s="184"/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 t="s">
        <v>101</v>
      </c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ht="33.75" outlineLevel="1" x14ac:dyDescent="0.2">
      <c r="A65" s="165">
        <v>55</v>
      </c>
      <c r="B65" s="175" t="s">
        <v>201</v>
      </c>
      <c r="C65" s="194" t="s">
        <v>190</v>
      </c>
      <c r="D65" s="177" t="s">
        <v>99</v>
      </c>
      <c r="E65" s="180">
        <v>1</v>
      </c>
      <c r="F65" s="184"/>
      <c r="G65" s="184"/>
      <c r="H65" s="184">
        <v>745</v>
      </c>
      <c r="I65" s="184">
        <f t="shared" si="6"/>
        <v>745</v>
      </c>
      <c r="J65" s="184">
        <v>0</v>
      </c>
      <c r="K65" s="184">
        <f t="shared" si="7"/>
        <v>0</v>
      </c>
      <c r="L65" s="184">
        <v>21</v>
      </c>
      <c r="M65" s="184">
        <f t="shared" si="8"/>
        <v>0</v>
      </c>
      <c r="N65" s="184">
        <v>0</v>
      </c>
      <c r="O65" s="184">
        <f t="shared" si="9"/>
        <v>0</v>
      </c>
      <c r="P65" s="184">
        <v>0</v>
      </c>
      <c r="Q65" s="184">
        <f t="shared" si="10"/>
        <v>0</v>
      </c>
      <c r="R65" s="184"/>
      <c r="S65" s="184" t="s">
        <v>100</v>
      </c>
      <c r="T65" s="184">
        <v>0</v>
      </c>
      <c r="U65" s="185">
        <f t="shared" si="11"/>
        <v>0</v>
      </c>
      <c r="V65" s="184"/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 t="s">
        <v>101</v>
      </c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ht="33.75" outlineLevel="1" x14ac:dyDescent="0.2">
      <c r="A66" s="165">
        <v>56</v>
      </c>
      <c r="B66" s="175" t="s">
        <v>202</v>
      </c>
      <c r="C66" s="194" t="s">
        <v>203</v>
      </c>
      <c r="D66" s="177" t="s">
        <v>99</v>
      </c>
      <c r="E66" s="180">
        <v>1</v>
      </c>
      <c r="F66" s="184"/>
      <c r="G66" s="184"/>
      <c r="H66" s="184">
        <v>1607</v>
      </c>
      <c r="I66" s="184">
        <f t="shared" si="6"/>
        <v>1607</v>
      </c>
      <c r="J66" s="184">
        <v>0</v>
      </c>
      <c r="K66" s="184">
        <f t="shared" si="7"/>
        <v>0</v>
      </c>
      <c r="L66" s="184">
        <v>21</v>
      </c>
      <c r="M66" s="184">
        <f t="shared" si="8"/>
        <v>0</v>
      </c>
      <c r="N66" s="184">
        <v>0</v>
      </c>
      <c r="O66" s="184">
        <f t="shared" si="9"/>
        <v>0</v>
      </c>
      <c r="P66" s="184">
        <v>0</v>
      </c>
      <c r="Q66" s="184">
        <f t="shared" si="10"/>
        <v>0</v>
      </c>
      <c r="R66" s="184"/>
      <c r="S66" s="184" t="s">
        <v>100</v>
      </c>
      <c r="T66" s="184">
        <v>0</v>
      </c>
      <c r="U66" s="185">
        <f t="shared" si="11"/>
        <v>0</v>
      </c>
      <c r="V66" s="184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 t="s">
        <v>101</v>
      </c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x14ac:dyDescent="0.2">
      <c r="A67" s="171" t="s">
        <v>95</v>
      </c>
      <c r="B67" s="176" t="s">
        <v>62</v>
      </c>
      <c r="C67" s="195" t="s">
        <v>63</v>
      </c>
      <c r="D67" s="178"/>
      <c r="E67" s="181"/>
      <c r="F67" s="186"/>
      <c r="G67" s="186"/>
      <c r="H67" s="186"/>
      <c r="I67" s="186">
        <f>SUM(I68:I72)</f>
        <v>10890</v>
      </c>
      <c r="J67" s="186"/>
      <c r="K67" s="186">
        <f>SUM(K68:K72)</f>
        <v>0</v>
      </c>
      <c r="L67" s="186"/>
      <c r="M67" s="186">
        <f>SUM(M68:M72)</f>
        <v>0</v>
      </c>
      <c r="N67" s="186"/>
      <c r="O67" s="186">
        <f>SUM(O68:O72)</f>
        <v>0</v>
      </c>
      <c r="P67" s="186"/>
      <c r="Q67" s="186">
        <f>SUM(Q68:Q72)</f>
        <v>0</v>
      </c>
      <c r="R67" s="186"/>
      <c r="S67" s="186"/>
      <c r="T67" s="186"/>
      <c r="U67" s="187">
        <f>SUM(U68:U72)</f>
        <v>0</v>
      </c>
      <c r="V67" s="186"/>
      <c r="AG67" t="s">
        <v>96</v>
      </c>
    </row>
    <row r="68" spans="1:60" outlineLevel="1" x14ac:dyDescent="0.2">
      <c r="A68" s="165">
        <v>57</v>
      </c>
      <c r="B68" s="175" t="s">
        <v>204</v>
      </c>
      <c r="C68" s="194" t="s">
        <v>205</v>
      </c>
      <c r="D68" s="177" t="s">
        <v>99</v>
      </c>
      <c r="E68" s="180">
        <v>2</v>
      </c>
      <c r="F68" s="184"/>
      <c r="G68" s="184"/>
      <c r="H68" s="184">
        <v>1102</v>
      </c>
      <c r="I68" s="184">
        <f>ROUND(E68*H68,2)</f>
        <v>2204</v>
      </c>
      <c r="J68" s="184">
        <v>0</v>
      </c>
      <c r="K68" s="184">
        <f>ROUND(E68*J68,2)</f>
        <v>0</v>
      </c>
      <c r="L68" s="184">
        <v>21</v>
      </c>
      <c r="M68" s="184">
        <f>G68*(1+L68/100)</f>
        <v>0</v>
      </c>
      <c r="N68" s="184">
        <v>0</v>
      </c>
      <c r="O68" s="184">
        <f>ROUND(E68*N68,2)</f>
        <v>0</v>
      </c>
      <c r="P68" s="184">
        <v>0</v>
      </c>
      <c r="Q68" s="184">
        <f>ROUND(E68*P68,2)</f>
        <v>0</v>
      </c>
      <c r="R68" s="184"/>
      <c r="S68" s="184" t="s">
        <v>100</v>
      </c>
      <c r="T68" s="184">
        <v>0</v>
      </c>
      <c r="U68" s="185">
        <f>ROUND(E68*T68,2)</f>
        <v>0</v>
      </c>
      <c r="V68" s="18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 t="s">
        <v>101</v>
      </c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 x14ac:dyDescent="0.2">
      <c r="A69" s="165">
        <v>58</v>
      </c>
      <c r="B69" s="175" t="s">
        <v>206</v>
      </c>
      <c r="C69" s="194" t="s">
        <v>205</v>
      </c>
      <c r="D69" s="177" t="s">
        <v>99</v>
      </c>
      <c r="E69" s="180">
        <v>2</v>
      </c>
      <c r="F69" s="184"/>
      <c r="G69" s="184"/>
      <c r="H69" s="184">
        <v>1102</v>
      </c>
      <c r="I69" s="184">
        <f>ROUND(E69*H69,2)</f>
        <v>2204</v>
      </c>
      <c r="J69" s="184">
        <v>0</v>
      </c>
      <c r="K69" s="184">
        <f>ROUND(E69*J69,2)</f>
        <v>0</v>
      </c>
      <c r="L69" s="184">
        <v>21</v>
      </c>
      <c r="M69" s="184">
        <f>G69*(1+L69/100)</f>
        <v>0</v>
      </c>
      <c r="N69" s="184">
        <v>0</v>
      </c>
      <c r="O69" s="184">
        <f>ROUND(E69*N69,2)</f>
        <v>0</v>
      </c>
      <c r="P69" s="184">
        <v>0</v>
      </c>
      <c r="Q69" s="184">
        <f>ROUND(E69*P69,2)</f>
        <v>0</v>
      </c>
      <c r="R69" s="184"/>
      <c r="S69" s="184" t="s">
        <v>100</v>
      </c>
      <c r="T69" s="184">
        <v>0</v>
      </c>
      <c r="U69" s="185">
        <f>ROUND(E69*T69,2)</f>
        <v>0</v>
      </c>
      <c r="V69" s="184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 t="s">
        <v>101</v>
      </c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 x14ac:dyDescent="0.2">
      <c r="A70" s="165">
        <v>59</v>
      </c>
      <c r="B70" s="175" t="s">
        <v>207</v>
      </c>
      <c r="C70" s="194" t="s">
        <v>208</v>
      </c>
      <c r="D70" s="177" t="s">
        <v>99</v>
      </c>
      <c r="E70" s="180">
        <v>2</v>
      </c>
      <c r="F70" s="184"/>
      <c r="G70" s="184"/>
      <c r="H70" s="184">
        <v>1160</v>
      </c>
      <c r="I70" s="184">
        <f>ROUND(E70*H70,2)</f>
        <v>2320</v>
      </c>
      <c r="J70" s="184">
        <v>0</v>
      </c>
      <c r="K70" s="184">
        <f>ROUND(E70*J70,2)</f>
        <v>0</v>
      </c>
      <c r="L70" s="184">
        <v>21</v>
      </c>
      <c r="M70" s="184">
        <f>G70*(1+L70/100)</f>
        <v>0</v>
      </c>
      <c r="N70" s="184">
        <v>0</v>
      </c>
      <c r="O70" s="184">
        <f>ROUND(E70*N70,2)</f>
        <v>0</v>
      </c>
      <c r="P70" s="184">
        <v>0</v>
      </c>
      <c r="Q70" s="184">
        <f>ROUND(E70*P70,2)</f>
        <v>0</v>
      </c>
      <c r="R70" s="184"/>
      <c r="S70" s="184" t="s">
        <v>100</v>
      </c>
      <c r="T70" s="184">
        <v>0</v>
      </c>
      <c r="U70" s="185">
        <f>ROUND(E70*T70,2)</f>
        <v>0</v>
      </c>
      <c r="V70" s="184"/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 t="s">
        <v>101</v>
      </c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 x14ac:dyDescent="0.2">
      <c r="A71" s="165">
        <v>60</v>
      </c>
      <c r="B71" s="175" t="s">
        <v>209</v>
      </c>
      <c r="C71" s="194" t="s">
        <v>205</v>
      </c>
      <c r="D71" s="177" t="s">
        <v>99</v>
      </c>
      <c r="E71" s="180">
        <v>2</v>
      </c>
      <c r="F71" s="184"/>
      <c r="G71" s="184"/>
      <c r="H71" s="184">
        <v>1102</v>
      </c>
      <c r="I71" s="184">
        <f>ROUND(E71*H71,2)</f>
        <v>2204</v>
      </c>
      <c r="J71" s="184">
        <v>0</v>
      </c>
      <c r="K71" s="184">
        <f>ROUND(E71*J71,2)</f>
        <v>0</v>
      </c>
      <c r="L71" s="184">
        <v>21</v>
      </c>
      <c r="M71" s="184">
        <f>G71*(1+L71/100)</f>
        <v>0</v>
      </c>
      <c r="N71" s="184">
        <v>0</v>
      </c>
      <c r="O71" s="184">
        <f>ROUND(E71*N71,2)</f>
        <v>0</v>
      </c>
      <c r="P71" s="184">
        <v>0</v>
      </c>
      <c r="Q71" s="184">
        <f>ROUND(E71*P71,2)</f>
        <v>0</v>
      </c>
      <c r="R71" s="184"/>
      <c r="S71" s="184" t="s">
        <v>100</v>
      </c>
      <c r="T71" s="184">
        <v>0</v>
      </c>
      <c r="U71" s="185">
        <f>ROUND(E71*T71,2)</f>
        <v>0</v>
      </c>
      <c r="V71" s="18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 t="s">
        <v>101</v>
      </c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 x14ac:dyDescent="0.2">
      <c r="A72" s="165">
        <v>61</v>
      </c>
      <c r="B72" s="175" t="s">
        <v>210</v>
      </c>
      <c r="C72" s="194" t="s">
        <v>211</v>
      </c>
      <c r="D72" s="177" t="s">
        <v>99</v>
      </c>
      <c r="E72" s="180">
        <v>2</v>
      </c>
      <c r="F72" s="184"/>
      <c r="G72" s="184"/>
      <c r="H72" s="184">
        <v>979</v>
      </c>
      <c r="I72" s="184">
        <f>ROUND(E72*H72,2)</f>
        <v>1958</v>
      </c>
      <c r="J72" s="184">
        <v>0</v>
      </c>
      <c r="K72" s="184">
        <f>ROUND(E72*J72,2)</f>
        <v>0</v>
      </c>
      <c r="L72" s="184">
        <v>21</v>
      </c>
      <c r="M72" s="184">
        <f>G72*(1+L72/100)</f>
        <v>0</v>
      </c>
      <c r="N72" s="184">
        <v>0</v>
      </c>
      <c r="O72" s="184">
        <f>ROUND(E72*N72,2)</f>
        <v>0</v>
      </c>
      <c r="P72" s="184">
        <v>0</v>
      </c>
      <c r="Q72" s="184">
        <f>ROUND(E72*P72,2)</f>
        <v>0</v>
      </c>
      <c r="R72" s="184"/>
      <c r="S72" s="184" t="s">
        <v>100</v>
      </c>
      <c r="T72" s="184">
        <v>0</v>
      </c>
      <c r="U72" s="185">
        <f>ROUND(E72*T72,2)</f>
        <v>0</v>
      </c>
      <c r="V72" s="184"/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 t="s">
        <v>101</v>
      </c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x14ac:dyDescent="0.2">
      <c r="A73" s="171" t="s">
        <v>95</v>
      </c>
      <c r="B73" s="176" t="s">
        <v>64</v>
      </c>
      <c r="C73" s="195" t="s">
        <v>65</v>
      </c>
      <c r="D73" s="178"/>
      <c r="E73" s="181"/>
      <c r="F73" s="186"/>
      <c r="G73" s="186"/>
      <c r="H73" s="186"/>
      <c r="I73" s="186">
        <f>SUM(I74:I103)</f>
        <v>224240</v>
      </c>
      <c r="J73" s="186"/>
      <c r="K73" s="186">
        <f>SUM(K74:K103)</f>
        <v>0</v>
      </c>
      <c r="L73" s="186"/>
      <c r="M73" s="186">
        <f>SUM(M74:M103)</f>
        <v>0</v>
      </c>
      <c r="N73" s="186"/>
      <c r="O73" s="186">
        <f>SUM(O74:O103)</f>
        <v>0</v>
      </c>
      <c r="P73" s="186"/>
      <c r="Q73" s="186">
        <f>SUM(Q74:Q103)</f>
        <v>0</v>
      </c>
      <c r="R73" s="186"/>
      <c r="S73" s="186"/>
      <c r="T73" s="186"/>
      <c r="U73" s="187">
        <f>SUM(U74:U103)</f>
        <v>0</v>
      </c>
      <c r="V73" s="186"/>
      <c r="AG73" t="s">
        <v>96</v>
      </c>
    </row>
    <row r="74" spans="1:60" ht="22.5" outlineLevel="1" x14ac:dyDescent="0.2">
      <c r="A74" s="165">
        <v>62</v>
      </c>
      <c r="B74" s="175" t="s">
        <v>212</v>
      </c>
      <c r="C74" s="194" t="s">
        <v>213</v>
      </c>
      <c r="D74" s="177" t="s">
        <v>214</v>
      </c>
      <c r="E74" s="180">
        <v>24</v>
      </c>
      <c r="F74" s="184"/>
      <c r="G74" s="184"/>
      <c r="H74" s="184">
        <v>250</v>
      </c>
      <c r="I74" s="184">
        <f t="shared" ref="I74:I103" si="12">ROUND(E74*H74,2)</f>
        <v>6000</v>
      </c>
      <c r="J74" s="184">
        <v>0</v>
      </c>
      <c r="K74" s="184">
        <f t="shared" ref="K74:K103" si="13">ROUND(E74*J74,2)</f>
        <v>0</v>
      </c>
      <c r="L74" s="184">
        <v>21</v>
      </c>
      <c r="M74" s="184">
        <f t="shared" ref="M74:M103" si="14">G74*(1+L74/100)</f>
        <v>0</v>
      </c>
      <c r="N74" s="184">
        <v>0</v>
      </c>
      <c r="O74" s="184">
        <f t="shared" ref="O74:O103" si="15">ROUND(E74*N74,2)</f>
        <v>0</v>
      </c>
      <c r="P74" s="184">
        <v>0</v>
      </c>
      <c r="Q74" s="184">
        <f t="shared" ref="Q74:Q103" si="16">ROUND(E74*P74,2)</f>
        <v>0</v>
      </c>
      <c r="R74" s="184"/>
      <c r="S74" s="184" t="s">
        <v>100</v>
      </c>
      <c r="T74" s="184">
        <v>0</v>
      </c>
      <c r="U74" s="185">
        <f t="shared" ref="U74:U103" si="17">ROUND(E74*T74,2)</f>
        <v>0</v>
      </c>
      <c r="V74" s="184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 t="s">
        <v>101</v>
      </c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ht="22.5" outlineLevel="1" x14ac:dyDescent="0.2">
      <c r="A75" s="165">
        <v>63</v>
      </c>
      <c r="B75" s="175" t="s">
        <v>215</v>
      </c>
      <c r="C75" s="194" t="s">
        <v>216</v>
      </c>
      <c r="D75" s="177" t="s">
        <v>214</v>
      </c>
      <c r="E75" s="180">
        <v>12</v>
      </c>
      <c r="F75" s="184"/>
      <c r="G75" s="184"/>
      <c r="H75" s="184">
        <v>281</v>
      </c>
      <c r="I75" s="184">
        <f t="shared" si="12"/>
        <v>3372</v>
      </c>
      <c r="J75" s="184">
        <v>0</v>
      </c>
      <c r="K75" s="184">
        <f t="shared" si="13"/>
        <v>0</v>
      </c>
      <c r="L75" s="184">
        <v>21</v>
      </c>
      <c r="M75" s="184">
        <f t="shared" si="14"/>
        <v>0</v>
      </c>
      <c r="N75" s="184">
        <v>0</v>
      </c>
      <c r="O75" s="184">
        <f t="shared" si="15"/>
        <v>0</v>
      </c>
      <c r="P75" s="184">
        <v>0</v>
      </c>
      <c r="Q75" s="184">
        <f t="shared" si="16"/>
        <v>0</v>
      </c>
      <c r="R75" s="184"/>
      <c r="S75" s="184" t="s">
        <v>100</v>
      </c>
      <c r="T75" s="184">
        <v>0</v>
      </c>
      <c r="U75" s="185">
        <f t="shared" si="17"/>
        <v>0</v>
      </c>
      <c r="V75" s="184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 t="s">
        <v>101</v>
      </c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ht="22.5" outlineLevel="1" x14ac:dyDescent="0.2">
      <c r="A76" s="165">
        <v>64</v>
      </c>
      <c r="B76" s="175" t="s">
        <v>217</v>
      </c>
      <c r="C76" s="194" t="s">
        <v>218</v>
      </c>
      <c r="D76" s="177" t="s">
        <v>214</v>
      </c>
      <c r="E76" s="180">
        <v>90</v>
      </c>
      <c r="F76" s="184"/>
      <c r="G76" s="184"/>
      <c r="H76" s="184">
        <v>312</v>
      </c>
      <c r="I76" s="184">
        <f t="shared" si="12"/>
        <v>28080</v>
      </c>
      <c r="J76" s="184">
        <v>0</v>
      </c>
      <c r="K76" s="184">
        <f t="shared" si="13"/>
        <v>0</v>
      </c>
      <c r="L76" s="184">
        <v>21</v>
      </c>
      <c r="M76" s="184">
        <f t="shared" si="14"/>
        <v>0</v>
      </c>
      <c r="N76" s="184">
        <v>0</v>
      </c>
      <c r="O76" s="184">
        <f t="shared" si="15"/>
        <v>0</v>
      </c>
      <c r="P76" s="184">
        <v>0</v>
      </c>
      <c r="Q76" s="184">
        <f t="shared" si="16"/>
        <v>0</v>
      </c>
      <c r="R76" s="184"/>
      <c r="S76" s="184" t="s">
        <v>100</v>
      </c>
      <c r="T76" s="184">
        <v>0</v>
      </c>
      <c r="U76" s="185">
        <f t="shared" si="17"/>
        <v>0</v>
      </c>
      <c r="V76" s="18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 t="s">
        <v>101</v>
      </c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ht="22.5" outlineLevel="1" x14ac:dyDescent="0.2">
      <c r="A77" s="165">
        <v>65</v>
      </c>
      <c r="B77" s="175" t="s">
        <v>219</v>
      </c>
      <c r="C77" s="194" t="s">
        <v>220</v>
      </c>
      <c r="D77" s="177" t="s">
        <v>214</v>
      </c>
      <c r="E77" s="180">
        <v>3</v>
      </c>
      <c r="F77" s="184"/>
      <c r="G77" s="184"/>
      <c r="H77" s="184">
        <v>371</v>
      </c>
      <c r="I77" s="184">
        <f t="shared" si="12"/>
        <v>1113</v>
      </c>
      <c r="J77" s="184">
        <v>0</v>
      </c>
      <c r="K77" s="184">
        <f t="shared" si="13"/>
        <v>0</v>
      </c>
      <c r="L77" s="184">
        <v>21</v>
      </c>
      <c r="M77" s="184">
        <f t="shared" si="14"/>
        <v>0</v>
      </c>
      <c r="N77" s="184">
        <v>0</v>
      </c>
      <c r="O77" s="184">
        <f t="shared" si="15"/>
        <v>0</v>
      </c>
      <c r="P77" s="184">
        <v>0</v>
      </c>
      <c r="Q77" s="184">
        <f t="shared" si="16"/>
        <v>0</v>
      </c>
      <c r="R77" s="184"/>
      <c r="S77" s="184" t="s">
        <v>100</v>
      </c>
      <c r="T77" s="184">
        <v>0</v>
      </c>
      <c r="U77" s="185">
        <f t="shared" si="17"/>
        <v>0</v>
      </c>
      <c r="V77" s="184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 t="s">
        <v>101</v>
      </c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ht="22.5" outlineLevel="1" x14ac:dyDescent="0.2">
      <c r="A78" s="165">
        <v>66</v>
      </c>
      <c r="B78" s="175" t="s">
        <v>221</v>
      </c>
      <c r="C78" s="194" t="s">
        <v>222</v>
      </c>
      <c r="D78" s="177" t="s">
        <v>214</v>
      </c>
      <c r="E78" s="180">
        <v>9</v>
      </c>
      <c r="F78" s="184"/>
      <c r="G78" s="184"/>
      <c r="H78" s="184">
        <v>402</v>
      </c>
      <c r="I78" s="184">
        <f t="shared" si="12"/>
        <v>3618</v>
      </c>
      <c r="J78" s="184">
        <v>0</v>
      </c>
      <c r="K78" s="184">
        <f t="shared" si="13"/>
        <v>0</v>
      </c>
      <c r="L78" s="184">
        <v>21</v>
      </c>
      <c r="M78" s="184">
        <f t="shared" si="14"/>
        <v>0</v>
      </c>
      <c r="N78" s="184">
        <v>0</v>
      </c>
      <c r="O78" s="184">
        <f t="shared" si="15"/>
        <v>0</v>
      </c>
      <c r="P78" s="184">
        <v>0</v>
      </c>
      <c r="Q78" s="184">
        <f t="shared" si="16"/>
        <v>0</v>
      </c>
      <c r="R78" s="184"/>
      <c r="S78" s="184" t="s">
        <v>100</v>
      </c>
      <c r="T78" s="184">
        <v>0</v>
      </c>
      <c r="U78" s="185">
        <f t="shared" si="17"/>
        <v>0</v>
      </c>
      <c r="V78" s="18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 t="s">
        <v>101</v>
      </c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ht="22.5" outlineLevel="1" x14ac:dyDescent="0.2">
      <c r="A79" s="165">
        <v>67</v>
      </c>
      <c r="B79" s="175" t="s">
        <v>223</v>
      </c>
      <c r="C79" s="194" t="s">
        <v>224</v>
      </c>
      <c r="D79" s="177" t="s">
        <v>214</v>
      </c>
      <c r="E79" s="180">
        <v>15</v>
      </c>
      <c r="F79" s="184"/>
      <c r="G79" s="184"/>
      <c r="H79" s="184">
        <v>491</v>
      </c>
      <c r="I79" s="184">
        <f t="shared" si="12"/>
        <v>7365</v>
      </c>
      <c r="J79" s="184">
        <v>0</v>
      </c>
      <c r="K79" s="184">
        <f t="shared" si="13"/>
        <v>0</v>
      </c>
      <c r="L79" s="184">
        <v>21</v>
      </c>
      <c r="M79" s="184">
        <f t="shared" si="14"/>
        <v>0</v>
      </c>
      <c r="N79" s="184">
        <v>0</v>
      </c>
      <c r="O79" s="184">
        <f t="shared" si="15"/>
        <v>0</v>
      </c>
      <c r="P79" s="184">
        <v>0</v>
      </c>
      <c r="Q79" s="184">
        <f t="shared" si="16"/>
        <v>0</v>
      </c>
      <c r="R79" s="184"/>
      <c r="S79" s="184" t="s">
        <v>100</v>
      </c>
      <c r="T79" s="184">
        <v>0</v>
      </c>
      <c r="U79" s="185">
        <f t="shared" si="17"/>
        <v>0</v>
      </c>
      <c r="V79" s="184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 t="s">
        <v>101</v>
      </c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ht="22.5" outlineLevel="1" x14ac:dyDescent="0.2">
      <c r="A80" s="165">
        <v>68</v>
      </c>
      <c r="B80" s="175" t="s">
        <v>225</v>
      </c>
      <c r="C80" s="194" t="s">
        <v>226</v>
      </c>
      <c r="D80" s="177" t="s">
        <v>214</v>
      </c>
      <c r="E80" s="180">
        <v>9</v>
      </c>
      <c r="F80" s="184"/>
      <c r="G80" s="184"/>
      <c r="H80" s="184">
        <v>433</v>
      </c>
      <c r="I80" s="184">
        <f t="shared" si="12"/>
        <v>3897</v>
      </c>
      <c r="J80" s="184">
        <v>0</v>
      </c>
      <c r="K80" s="184">
        <f t="shared" si="13"/>
        <v>0</v>
      </c>
      <c r="L80" s="184">
        <v>21</v>
      </c>
      <c r="M80" s="184">
        <f t="shared" si="14"/>
        <v>0</v>
      </c>
      <c r="N80" s="184">
        <v>0</v>
      </c>
      <c r="O80" s="184">
        <f t="shared" si="15"/>
        <v>0</v>
      </c>
      <c r="P80" s="184">
        <v>0</v>
      </c>
      <c r="Q80" s="184">
        <f t="shared" si="16"/>
        <v>0</v>
      </c>
      <c r="R80" s="184"/>
      <c r="S80" s="184" t="s">
        <v>100</v>
      </c>
      <c r="T80" s="184">
        <v>0</v>
      </c>
      <c r="U80" s="185">
        <f t="shared" si="17"/>
        <v>0</v>
      </c>
      <c r="V80" s="184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 t="s">
        <v>101</v>
      </c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ht="22.5" outlineLevel="1" x14ac:dyDescent="0.2">
      <c r="A81" s="165">
        <v>69</v>
      </c>
      <c r="B81" s="175" t="s">
        <v>227</v>
      </c>
      <c r="C81" s="194" t="s">
        <v>228</v>
      </c>
      <c r="D81" s="177" t="s">
        <v>214</v>
      </c>
      <c r="E81" s="180">
        <v>76</v>
      </c>
      <c r="F81" s="184"/>
      <c r="G81" s="184"/>
      <c r="H81" s="184">
        <v>468</v>
      </c>
      <c r="I81" s="184">
        <f t="shared" si="12"/>
        <v>35568</v>
      </c>
      <c r="J81" s="184">
        <v>0</v>
      </c>
      <c r="K81" s="184">
        <f t="shared" si="13"/>
        <v>0</v>
      </c>
      <c r="L81" s="184">
        <v>21</v>
      </c>
      <c r="M81" s="184">
        <f t="shared" si="14"/>
        <v>0</v>
      </c>
      <c r="N81" s="184">
        <v>0</v>
      </c>
      <c r="O81" s="184">
        <f t="shared" si="15"/>
        <v>0</v>
      </c>
      <c r="P81" s="184">
        <v>0</v>
      </c>
      <c r="Q81" s="184">
        <f t="shared" si="16"/>
        <v>0</v>
      </c>
      <c r="R81" s="184"/>
      <c r="S81" s="184" t="s">
        <v>100</v>
      </c>
      <c r="T81" s="184">
        <v>0</v>
      </c>
      <c r="U81" s="185">
        <f t="shared" si="17"/>
        <v>0</v>
      </c>
      <c r="V81" s="18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 t="s">
        <v>101</v>
      </c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ht="22.5" outlineLevel="1" x14ac:dyDescent="0.2">
      <c r="A82" s="165">
        <v>70</v>
      </c>
      <c r="B82" s="175" t="s">
        <v>229</v>
      </c>
      <c r="C82" s="194" t="s">
        <v>230</v>
      </c>
      <c r="D82" s="177" t="s">
        <v>214</v>
      </c>
      <c r="E82" s="180">
        <v>6</v>
      </c>
      <c r="F82" s="184"/>
      <c r="G82" s="184"/>
      <c r="H82" s="184">
        <v>507</v>
      </c>
      <c r="I82" s="184">
        <f t="shared" si="12"/>
        <v>3042</v>
      </c>
      <c r="J82" s="184">
        <v>0</v>
      </c>
      <c r="K82" s="184">
        <f t="shared" si="13"/>
        <v>0</v>
      </c>
      <c r="L82" s="184">
        <v>21</v>
      </c>
      <c r="M82" s="184">
        <f t="shared" si="14"/>
        <v>0</v>
      </c>
      <c r="N82" s="184">
        <v>0</v>
      </c>
      <c r="O82" s="184">
        <f t="shared" si="15"/>
        <v>0</v>
      </c>
      <c r="P82" s="184">
        <v>0</v>
      </c>
      <c r="Q82" s="184">
        <f t="shared" si="16"/>
        <v>0</v>
      </c>
      <c r="R82" s="184"/>
      <c r="S82" s="184" t="s">
        <v>100</v>
      </c>
      <c r="T82" s="184">
        <v>0</v>
      </c>
      <c r="U82" s="185">
        <f t="shared" si="17"/>
        <v>0</v>
      </c>
      <c r="V82" s="184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 t="s">
        <v>101</v>
      </c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ht="22.5" outlineLevel="1" x14ac:dyDescent="0.2">
      <c r="A83" s="165">
        <v>71</v>
      </c>
      <c r="B83" s="175" t="s">
        <v>231</v>
      </c>
      <c r="C83" s="194" t="s">
        <v>232</v>
      </c>
      <c r="D83" s="177" t="s">
        <v>214</v>
      </c>
      <c r="E83" s="180">
        <v>6</v>
      </c>
      <c r="F83" s="184"/>
      <c r="G83" s="184"/>
      <c r="H83" s="184">
        <v>530</v>
      </c>
      <c r="I83" s="184">
        <f t="shared" si="12"/>
        <v>3180</v>
      </c>
      <c r="J83" s="184">
        <v>0</v>
      </c>
      <c r="K83" s="184">
        <f t="shared" si="13"/>
        <v>0</v>
      </c>
      <c r="L83" s="184">
        <v>21</v>
      </c>
      <c r="M83" s="184">
        <f t="shared" si="14"/>
        <v>0</v>
      </c>
      <c r="N83" s="184">
        <v>0</v>
      </c>
      <c r="O83" s="184">
        <f t="shared" si="15"/>
        <v>0</v>
      </c>
      <c r="P83" s="184">
        <v>0</v>
      </c>
      <c r="Q83" s="184">
        <f t="shared" si="16"/>
        <v>0</v>
      </c>
      <c r="R83" s="184"/>
      <c r="S83" s="184" t="s">
        <v>100</v>
      </c>
      <c r="T83" s="184">
        <v>0</v>
      </c>
      <c r="U83" s="185">
        <f t="shared" si="17"/>
        <v>0</v>
      </c>
      <c r="V83" s="184"/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 t="s">
        <v>101</v>
      </c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ht="22.5" outlineLevel="1" x14ac:dyDescent="0.2">
      <c r="A84" s="165">
        <v>72</v>
      </c>
      <c r="B84" s="175" t="s">
        <v>233</v>
      </c>
      <c r="C84" s="194" t="s">
        <v>234</v>
      </c>
      <c r="D84" s="177" t="s">
        <v>214</v>
      </c>
      <c r="E84" s="180">
        <v>18</v>
      </c>
      <c r="F84" s="184"/>
      <c r="G84" s="184"/>
      <c r="H84" s="184">
        <v>507</v>
      </c>
      <c r="I84" s="184">
        <f t="shared" si="12"/>
        <v>9126</v>
      </c>
      <c r="J84" s="184">
        <v>0</v>
      </c>
      <c r="K84" s="184">
        <f t="shared" si="13"/>
        <v>0</v>
      </c>
      <c r="L84" s="184">
        <v>21</v>
      </c>
      <c r="M84" s="184">
        <f t="shared" si="14"/>
        <v>0</v>
      </c>
      <c r="N84" s="184">
        <v>0</v>
      </c>
      <c r="O84" s="184">
        <f t="shared" si="15"/>
        <v>0</v>
      </c>
      <c r="P84" s="184">
        <v>0</v>
      </c>
      <c r="Q84" s="184">
        <f t="shared" si="16"/>
        <v>0</v>
      </c>
      <c r="R84" s="184"/>
      <c r="S84" s="184" t="s">
        <v>100</v>
      </c>
      <c r="T84" s="184">
        <v>0</v>
      </c>
      <c r="U84" s="185">
        <f t="shared" si="17"/>
        <v>0</v>
      </c>
      <c r="V84" s="184"/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 t="s">
        <v>101</v>
      </c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ht="22.5" outlineLevel="1" x14ac:dyDescent="0.2">
      <c r="A85" s="165">
        <v>73</v>
      </c>
      <c r="B85" s="175" t="s">
        <v>235</v>
      </c>
      <c r="C85" s="194" t="s">
        <v>236</v>
      </c>
      <c r="D85" s="177" t="s">
        <v>214</v>
      </c>
      <c r="E85" s="180">
        <v>9</v>
      </c>
      <c r="F85" s="184"/>
      <c r="G85" s="184"/>
      <c r="H85" s="184">
        <v>546</v>
      </c>
      <c r="I85" s="184">
        <f t="shared" si="12"/>
        <v>4914</v>
      </c>
      <c r="J85" s="184">
        <v>0</v>
      </c>
      <c r="K85" s="184">
        <f t="shared" si="13"/>
        <v>0</v>
      </c>
      <c r="L85" s="184">
        <v>21</v>
      </c>
      <c r="M85" s="184">
        <f t="shared" si="14"/>
        <v>0</v>
      </c>
      <c r="N85" s="184">
        <v>0</v>
      </c>
      <c r="O85" s="184">
        <f t="shared" si="15"/>
        <v>0</v>
      </c>
      <c r="P85" s="184">
        <v>0</v>
      </c>
      <c r="Q85" s="184">
        <f t="shared" si="16"/>
        <v>0</v>
      </c>
      <c r="R85" s="184"/>
      <c r="S85" s="184" t="s">
        <v>100</v>
      </c>
      <c r="T85" s="184">
        <v>0</v>
      </c>
      <c r="U85" s="185">
        <f t="shared" si="17"/>
        <v>0</v>
      </c>
      <c r="V85" s="18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 t="s">
        <v>101</v>
      </c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ht="22.5" outlineLevel="1" x14ac:dyDescent="0.2">
      <c r="A86" s="165">
        <v>74</v>
      </c>
      <c r="B86" s="175" t="s">
        <v>237</v>
      </c>
      <c r="C86" s="194" t="s">
        <v>238</v>
      </c>
      <c r="D86" s="177" t="s">
        <v>214</v>
      </c>
      <c r="E86" s="180">
        <v>12</v>
      </c>
      <c r="F86" s="184"/>
      <c r="G86" s="184"/>
      <c r="H86" s="184">
        <v>515</v>
      </c>
      <c r="I86" s="184">
        <f t="shared" si="12"/>
        <v>6180</v>
      </c>
      <c r="J86" s="184">
        <v>0</v>
      </c>
      <c r="K86" s="184">
        <f t="shared" si="13"/>
        <v>0</v>
      </c>
      <c r="L86" s="184">
        <v>21</v>
      </c>
      <c r="M86" s="184">
        <f t="shared" si="14"/>
        <v>0</v>
      </c>
      <c r="N86" s="184">
        <v>0</v>
      </c>
      <c r="O86" s="184">
        <f t="shared" si="15"/>
        <v>0</v>
      </c>
      <c r="P86" s="184">
        <v>0</v>
      </c>
      <c r="Q86" s="184">
        <f t="shared" si="16"/>
        <v>0</v>
      </c>
      <c r="R86" s="184"/>
      <c r="S86" s="184" t="s">
        <v>100</v>
      </c>
      <c r="T86" s="184">
        <v>0</v>
      </c>
      <c r="U86" s="185">
        <f t="shared" si="17"/>
        <v>0</v>
      </c>
      <c r="V86" s="184"/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 t="s">
        <v>101</v>
      </c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ht="22.5" outlineLevel="1" x14ac:dyDescent="0.2">
      <c r="A87" s="165">
        <v>75</v>
      </c>
      <c r="B87" s="175" t="s">
        <v>239</v>
      </c>
      <c r="C87" s="194" t="s">
        <v>240</v>
      </c>
      <c r="D87" s="177" t="s">
        <v>214</v>
      </c>
      <c r="E87" s="180">
        <v>6</v>
      </c>
      <c r="F87" s="184"/>
      <c r="G87" s="184"/>
      <c r="H87" s="184">
        <v>585</v>
      </c>
      <c r="I87" s="184">
        <f t="shared" si="12"/>
        <v>3510</v>
      </c>
      <c r="J87" s="184">
        <v>0</v>
      </c>
      <c r="K87" s="184">
        <f t="shared" si="13"/>
        <v>0</v>
      </c>
      <c r="L87" s="184">
        <v>21</v>
      </c>
      <c r="M87" s="184">
        <f t="shared" si="14"/>
        <v>0</v>
      </c>
      <c r="N87" s="184">
        <v>0</v>
      </c>
      <c r="O87" s="184">
        <f t="shared" si="15"/>
        <v>0</v>
      </c>
      <c r="P87" s="184">
        <v>0</v>
      </c>
      <c r="Q87" s="184">
        <f t="shared" si="16"/>
        <v>0</v>
      </c>
      <c r="R87" s="184"/>
      <c r="S87" s="184" t="s">
        <v>100</v>
      </c>
      <c r="T87" s="184">
        <v>0</v>
      </c>
      <c r="U87" s="185">
        <f t="shared" si="17"/>
        <v>0</v>
      </c>
      <c r="V87" s="184"/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 t="s">
        <v>101</v>
      </c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ht="22.5" outlineLevel="1" x14ac:dyDescent="0.2">
      <c r="A88" s="165">
        <v>76</v>
      </c>
      <c r="B88" s="175" t="s">
        <v>241</v>
      </c>
      <c r="C88" s="194" t="s">
        <v>242</v>
      </c>
      <c r="D88" s="177" t="s">
        <v>214</v>
      </c>
      <c r="E88" s="180">
        <v>6</v>
      </c>
      <c r="F88" s="184"/>
      <c r="G88" s="184"/>
      <c r="H88" s="184">
        <v>780</v>
      </c>
      <c r="I88" s="184">
        <f t="shared" si="12"/>
        <v>4680</v>
      </c>
      <c r="J88" s="184">
        <v>0</v>
      </c>
      <c r="K88" s="184">
        <f t="shared" si="13"/>
        <v>0</v>
      </c>
      <c r="L88" s="184">
        <v>21</v>
      </c>
      <c r="M88" s="184">
        <f t="shared" si="14"/>
        <v>0</v>
      </c>
      <c r="N88" s="184">
        <v>0</v>
      </c>
      <c r="O88" s="184">
        <f t="shared" si="15"/>
        <v>0</v>
      </c>
      <c r="P88" s="184">
        <v>0</v>
      </c>
      <c r="Q88" s="184">
        <f t="shared" si="16"/>
        <v>0</v>
      </c>
      <c r="R88" s="184"/>
      <c r="S88" s="184" t="s">
        <v>100</v>
      </c>
      <c r="T88" s="184">
        <v>0</v>
      </c>
      <c r="U88" s="185">
        <f t="shared" si="17"/>
        <v>0</v>
      </c>
      <c r="V88" s="184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 t="s">
        <v>101</v>
      </c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ht="22.5" outlineLevel="1" x14ac:dyDescent="0.2">
      <c r="A89" s="165">
        <v>77</v>
      </c>
      <c r="B89" s="175" t="s">
        <v>243</v>
      </c>
      <c r="C89" s="194" t="s">
        <v>244</v>
      </c>
      <c r="D89" s="177" t="s">
        <v>214</v>
      </c>
      <c r="E89" s="180">
        <v>3</v>
      </c>
      <c r="F89" s="184"/>
      <c r="G89" s="184"/>
      <c r="H89" s="184">
        <v>562</v>
      </c>
      <c r="I89" s="184">
        <f t="shared" si="12"/>
        <v>1686</v>
      </c>
      <c r="J89" s="184">
        <v>0</v>
      </c>
      <c r="K89" s="184">
        <f t="shared" si="13"/>
        <v>0</v>
      </c>
      <c r="L89" s="184">
        <v>21</v>
      </c>
      <c r="M89" s="184">
        <f t="shared" si="14"/>
        <v>0</v>
      </c>
      <c r="N89" s="184">
        <v>0</v>
      </c>
      <c r="O89" s="184">
        <f t="shared" si="15"/>
        <v>0</v>
      </c>
      <c r="P89" s="184">
        <v>0</v>
      </c>
      <c r="Q89" s="184">
        <f t="shared" si="16"/>
        <v>0</v>
      </c>
      <c r="R89" s="184"/>
      <c r="S89" s="184" t="s">
        <v>100</v>
      </c>
      <c r="T89" s="184">
        <v>0</v>
      </c>
      <c r="U89" s="185">
        <f t="shared" si="17"/>
        <v>0</v>
      </c>
      <c r="V89" s="184"/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 t="s">
        <v>101</v>
      </c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ht="22.5" outlineLevel="1" x14ac:dyDescent="0.2">
      <c r="A90" s="165">
        <v>78</v>
      </c>
      <c r="B90" s="175" t="s">
        <v>245</v>
      </c>
      <c r="C90" s="194" t="s">
        <v>246</v>
      </c>
      <c r="D90" s="177" t="s">
        <v>214</v>
      </c>
      <c r="E90" s="180">
        <v>6</v>
      </c>
      <c r="F90" s="184"/>
      <c r="G90" s="184"/>
      <c r="H90" s="184">
        <v>593</v>
      </c>
      <c r="I90" s="184">
        <f t="shared" si="12"/>
        <v>3558</v>
      </c>
      <c r="J90" s="184">
        <v>0</v>
      </c>
      <c r="K90" s="184">
        <f t="shared" si="13"/>
        <v>0</v>
      </c>
      <c r="L90" s="184">
        <v>21</v>
      </c>
      <c r="M90" s="184">
        <f t="shared" si="14"/>
        <v>0</v>
      </c>
      <c r="N90" s="184">
        <v>0</v>
      </c>
      <c r="O90" s="184">
        <f t="shared" si="15"/>
        <v>0</v>
      </c>
      <c r="P90" s="184">
        <v>0</v>
      </c>
      <c r="Q90" s="184">
        <f t="shared" si="16"/>
        <v>0</v>
      </c>
      <c r="R90" s="184"/>
      <c r="S90" s="184" t="s">
        <v>100</v>
      </c>
      <c r="T90" s="184">
        <v>0</v>
      </c>
      <c r="U90" s="185">
        <f t="shared" si="17"/>
        <v>0</v>
      </c>
      <c r="V90" s="184"/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 t="s">
        <v>101</v>
      </c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ht="22.5" outlineLevel="1" x14ac:dyDescent="0.2">
      <c r="A91" s="165">
        <v>79</v>
      </c>
      <c r="B91" s="175" t="s">
        <v>247</v>
      </c>
      <c r="C91" s="194" t="s">
        <v>248</v>
      </c>
      <c r="D91" s="177" t="s">
        <v>214</v>
      </c>
      <c r="E91" s="180">
        <v>6</v>
      </c>
      <c r="F91" s="184"/>
      <c r="G91" s="184"/>
      <c r="H91" s="184">
        <v>632</v>
      </c>
      <c r="I91" s="184">
        <f t="shared" si="12"/>
        <v>3792</v>
      </c>
      <c r="J91" s="184">
        <v>0</v>
      </c>
      <c r="K91" s="184">
        <f t="shared" si="13"/>
        <v>0</v>
      </c>
      <c r="L91" s="184">
        <v>21</v>
      </c>
      <c r="M91" s="184">
        <f t="shared" si="14"/>
        <v>0</v>
      </c>
      <c r="N91" s="184">
        <v>0</v>
      </c>
      <c r="O91" s="184">
        <f t="shared" si="15"/>
        <v>0</v>
      </c>
      <c r="P91" s="184">
        <v>0</v>
      </c>
      <c r="Q91" s="184">
        <f t="shared" si="16"/>
        <v>0</v>
      </c>
      <c r="R91" s="184"/>
      <c r="S91" s="184" t="s">
        <v>100</v>
      </c>
      <c r="T91" s="184">
        <v>0</v>
      </c>
      <c r="U91" s="185">
        <f t="shared" si="17"/>
        <v>0</v>
      </c>
      <c r="V91" s="184"/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 t="s">
        <v>101</v>
      </c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ht="22.5" outlineLevel="1" x14ac:dyDescent="0.2">
      <c r="A92" s="165">
        <v>80</v>
      </c>
      <c r="B92" s="175" t="s">
        <v>249</v>
      </c>
      <c r="C92" s="194" t="s">
        <v>250</v>
      </c>
      <c r="D92" s="177" t="s">
        <v>214</v>
      </c>
      <c r="E92" s="180">
        <v>60</v>
      </c>
      <c r="F92" s="184"/>
      <c r="G92" s="184"/>
      <c r="H92" s="184">
        <v>683</v>
      </c>
      <c r="I92" s="184">
        <f t="shared" si="12"/>
        <v>40980</v>
      </c>
      <c r="J92" s="184">
        <v>0</v>
      </c>
      <c r="K92" s="184">
        <f t="shared" si="13"/>
        <v>0</v>
      </c>
      <c r="L92" s="184">
        <v>21</v>
      </c>
      <c r="M92" s="184">
        <f t="shared" si="14"/>
        <v>0</v>
      </c>
      <c r="N92" s="184">
        <v>0</v>
      </c>
      <c r="O92" s="184">
        <f t="shared" si="15"/>
        <v>0</v>
      </c>
      <c r="P92" s="184">
        <v>0</v>
      </c>
      <c r="Q92" s="184">
        <f t="shared" si="16"/>
        <v>0</v>
      </c>
      <c r="R92" s="184"/>
      <c r="S92" s="184" t="s">
        <v>100</v>
      </c>
      <c r="T92" s="184">
        <v>0</v>
      </c>
      <c r="U92" s="185">
        <f t="shared" si="17"/>
        <v>0</v>
      </c>
      <c r="V92" s="18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 t="s">
        <v>101</v>
      </c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ht="22.5" outlineLevel="1" x14ac:dyDescent="0.2">
      <c r="A93" s="165">
        <v>81</v>
      </c>
      <c r="B93" s="175" t="s">
        <v>251</v>
      </c>
      <c r="C93" s="194" t="s">
        <v>252</v>
      </c>
      <c r="D93" s="177" t="s">
        <v>214</v>
      </c>
      <c r="E93" s="180">
        <v>3</v>
      </c>
      <c r="F93" s="184"/>
      <c r="G93" s="184"/>
      <c r="H93" s="184">
        <v>616</v>
      </c>
      <c r="I93" s="184">
        <f t="shared" si="12"/>
        <v>1848</v>
      </c>
      <c r="J93" s="184">
        <v>0</v>
      </c>
      <c r="K93" s="184">
        <f t="shared" si="13"/>
        <v>0</v>
      </c>
      <c r="L93" s="184">
        <v>21</v>
      </c>
      <c r="M93" s="184">
        <f t="shared" si="14"/>
        <v>0</v>
      </c>
      <c r="N93" s="184">
        <v>0</v>
      </c>
      <c r="O93" s="184">
        <f t="shared" si="15"/>
        <v>0</v>
      </c>
      <c r="P93" s="184">
        <v>0</v>
      </c>
      <c r="Q93" s="184">
        <f t="shared" si="16"/>
        <v>0</v>
      </c>
      <c r="R93" s="184"/>
      <c r="S93" s="184" t="s">
        <v>100</v>
      </c>
      <c r="T93" s="184">
        <v>0</v>
      </c>
      <c r="U93" s="185">
        <f t="shared" si="17"/>
        <v>0</v>
      </c>
      <c r="V93" s="184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 t="s">
        <v>101</v>
      </c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ht="22.5" outlineLevel="1" x14ac:dyDescent="0.2">
      <c r="A94" s="165">
        <v>82</v>
      </c>
      <c r="B94" s="175" t="s">
        <v>253</v>
      </c>
      <c r="C94" s="194" t="s">
        <v>254</v>
      </c>
      <c r="D94" s="177" t="s">
        <v>214</v>
      </c>
      <c r="E94" s="180">
        <v>15</v>
      </c>
      <c r="F94" s="184"/>
      <c r="G94" s="184"/>
      <c r="H94" s="184">
        <v>686</v>
      </c>
      <c r="I94" s="184">
        <f t="shared" si="12"/>
        <v>10290</v>
      </c>
      <c r="J94" s="184">
        <v>0</v>
      </c>
      <c r="K94" s="184">
        <f t="shared" si="13"/>
        <v>0</v>
      </c>
      <c r="L94" s="184">
        <v>21</v>
      </c>
      <c r="M94" s="184">
        <f t="shared" si="14"/>
        <v>0</v>
      </c>
      <c r="N94" s="184">
        <v>0</v>
      </c>
      <c r="O94" s="184">
        <f t="shared" si="15"/>
        <v>0</v>
      </c>
      <c r="P94" s="184">
        <v>0</v>
      </c>
      <c r="Q94" s="184">
        <f t="shared" si="16"/>
        <v>0</v>
      </c>
      <c r="R94" s="184"/>
      <c r="S94" s="184" t="s">
        <v>100</v>
      </c>
      <c r="T94" s="184">
        <v>0</v>
      </c>
      <c r="U94" s="185">
        <f t="shared" si="17"/>
        <v>0</v>
      </c>
      <c r="V94" s="184"/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 t="s">
        <v>101</v>
      </c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</row>
    <row r="95" spans="1:60" ht="22.5" outlineLevel="1" x14ac:dyDescent="0.2">
      <c r="A95" s="165">
        <v>83</v>
      </c>
      <c r="B95" s="175" t="s">
        <v>255</v>
      </c>
      <c r="C95" s="194" t="s">
        <v>256</v>
      </c>
      <c r="D95" s="177" t="s">
        <v>214</v>
      </c>
      <c r="E95" s="180">
        <v>9</v>
      </c>
      <c r="F95" s="184"/>
      <c r="G95" s="184"/>
      <c r="H95" s="184">
        <v>881</v>
      </c>
      <c r="I95" s="184">
        <f t="shared" si="12"/>
        <v>7929</v>
      </c>
      <c r="J95" s="184">
        <v>0</v>
      </c>
      <c r="K95" s="184">
        <f t="shared" si="13"/>
        <v>0</v>
      </c>
      <c r="L95" s="184">
        <v>21</v>
      </c>
      <c r="M95" s="184">
        <f t="shared" si="14"/>
        <v>0</v>
      </c>
      <c r="N95" s="184">
        <v>0</v>
      </c>
      <c r="O95" s="184">
        <f t="shared" si="15"/>
        <v>0</v>
      </c>
      <c r="P95" s="184">
        <v>0</v>
      </c>
      <c r="Q95" s="184">
        <f t="shared" si="16"/>
        <v>0</v>
      </c>
      <c r="R95" s="184"/>
      <c r="S95" s="184" t="s">
        <v>100</v>
      </c>
      <c r="T95" s="184">
        <v>0</v>
      </c>
      <c r="U95" s="185">
        <f t="shared" si="17"/>
        <v>0</v>
      </c>
      <c r="V95" s="18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 t="s">
        <v>101</v>
      </c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</row>
    <row r="96" spans="1:60" ht="22.5" outlineLevel="1" x14ac:dyDescent="0.2">
      <c r="A96" s="165">
        <v>84</v>
      </c>
      <c r="B96" s="175" t="s">
        <v>257</v>
      </c>
      <c r="C96" s="194" t="s">
        <v>258</v>
      </c>
      <c r="D96" s="177" t="s">
        <v>214</v>
      </c>
      <c r="E96" s="180">
        <v>3</v>
      </c>
      <c r="F96" s="184"/>
      <c r="G96" s="184"/>
      <c r="H96" s="184">
        <v>944</v>
      </c>
      <c r="I96" s="184">
        <f t="shared" si="12"/>
        <v>2832</v>
      </c>
      <c r="J96" s="184">
        <v>0</v>
      </c>
      <c r="K96" s="184">
        <f t="shared" si="13"/>
        <v>0</v>
      </c>
      <c r="L96" s="184">
        <v>21</v>
      </c>
      <c r="M96" s="184">
        <f t="shared" si="14"/>
        <v>0</v>
      </c>
      <c r="N96" s="184">
        <v>0</v>
      </c>
      <c r="O96" s="184">
        <f t="shared" si="15"/>
        <v>0</v>
      </c>
      <c r="P96" s="184">
        <v>0</v>
      </c>
      <c r="Q96" s="184">
        <f t="shared" si="16"/>
        <v>0</v>
      </c>
      <c r="R96" s="184"/>
      <c r="S96" s="184" t="s">
        <v>100</v>
      </c>
      <c r="T96" s="184">
        <v>0</v>
      </c>
      <c r="U96" s="185">
        <f t="shared" si="17"/>
        <v>0</v>
      </c>
      <c r="V96" s="184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4" t="s">
        <v>101</v>
      </c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ht="22.5" outlineLevel="1" x14ac:dyDescent="0.2">
      <c r="A97" s="165">
        <v>85</v>
      </c>
      <c r="B97" s="175" t="s">
        <v>259</v>
      </c>
      <c r="C97" s="194" t="s">
        <v>260</v>
      </c>
      <c r="D97" s="177" t="s">
        <v>214</v>
      </c>
      <c r="E97" s="180">
        <v>12</v>
      </c>
      <c r="F97" s="184"/>
      <c r="G97" s="184"/>
      <c r="H97" s="184">
        <v>749</v>
      </c>
      <c r="I97" s="184">
        <f t="shared" si="12"/>
        <v>8988</v>
      </c>
      <c r="J97" s="184">
        <v>0</v>
      </c>
      <c r="K97" s="184">
        <f t="shared" si="13"/>
        <v>0</v>
      </c>
      <c r="L97" s="184">
        <v>21</v>
      </c>
      <c r="M97" s="184">
        <f t="shared" si="14"/>
        <v>0</v>
      </c>
      <c r="N97" s="184">
        <v>0</v>
      </c>
      <c r="O97" s="184">
        <f t="shared" si="15"/>
        <v>0</v>
      </c>
      <c r="P97" s="184">
        <v>0</v>
      </c>
      <c r="Q97" s="184">
        <f t="shared" si="16"/>
        <v>0</v>
      </c>
      <c r="R97" s="184"/>
      <c r="S97" s="184" t="s">
        <v>100</v>
      </c>
      <c r="T97" s="184">
        <v>0</v>
      </c>
      <c r="U97" s="185">
        <f t="shared" si="17"/>
        <v>0</v>
      </c>
      <c r="V97" s="184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 t="s">
        <v>101</v>
      </c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ht="22.5" outlineLevel="1" x14ac:dyDescent="0.2">
      <c r="A98" s="165">
        <v>86</v>
      </c>
      <c r="B98" s="175" t="s">
        <v>261</v>
      </c>
      <c r="C98" s="194" t="s">
        <v>262</v>
      </c>
      <c r="D98" s="177" t="s">
        <v>214</v>
      </c>
      <c r="E98" s="180">
        <v>3</v>
      </c>
      <c r="F98" s="184"/>
      <c r="G98" s="184"/>
      <c r="H98" s="184">
        <v>905</v>
      </c>
      <c r="I98" s="184">
        <f t="shared" si="12"/>
        <v>2715</v>
      </c>
      <c r="J98" s="184">
        <v>0</v>
      </c>
      <c r="K98" s="184">
        <f t="shared" si="13"/>
        <v>0</v>
      </c>
      <c r="L98" s="184">
        <v>21</v>
      </c>
      <c r="M98" s="184">
        <f t="shared" si="14"/>
        <v>0</v>
      </c>
      <c r="N98" s="184">
        <v>0</v>
      </c>
      <c r="O98" s="184">
        <f t="shared" si="15"/>
        <v>0</v>
      </c>
      <c r="P98" s="184">
        <v>0</v>
      </c>
      <c r="Q98" s="184">
        <f t="shared" si="16"/>
        <v>0</v>
      </c>
      <c r="R98" s="184"/>
      <c r="S98" s="184" t="s">
        <v>100</v>
      </c>
      <c r="T98" s="184">
        <v>0</v>
      </c>
      <c r="U98" s="185">
        <f t="shared" si="17"/>
        <v>0</v>
      </c>
      <c r="V98" s="184"/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 t="s">
        <v>101</v>
      </c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outlineLevel="1" x14ac:dyDescent="0.2">
      <c r="A99" s="165">
        <v>87</v>
      </c>
      <c r="B99" s="175" t="s">
        <v>263</v>
      </c>
      <c r="C99" s="194" t="s">
        <v>264</v>
      </c>
      <c r="D99" s="177" t="s">
        <v>214</v>
      </c>
      <c r="E99" s="180">
        <v>27</v>
      </c>
      <c r="F99" s="184"/>
      <c r="G99" s="184"/>
      <c r="H99" s="184">
        <v>150</v>
      </c>
      <c r="I99" s="184">
        <f t="shared" si="12"/>
        <v>4050</v>
      </c>
      <c r="J99" s="184">
        <v>0</v>
      </c>
      <c r="K99" s="184">
        <f t="shared" si="13"/>
        <v>0</v>
      </c>
      <c r="L99" s="184">
        <v>21</v>
      </c>
      <c r="M99" s="184">
        <f t="shared" si="14"/>
        <v>0</v>
      </c>
      <c r="N99" s="184">
        <v>0</v>
      </c>
      <c r="O99" s="184">
        <f t="shared" si="15"/>
        <v>0</v>
      </c>
      <c r="P99" s="184">
        <v>0</v>
      </c>
      <c r="Q99" s="184">
        <f t="shared" si="16"/>
        <v>0</v>
      </c>
      <c r="R99" s="184"/>
      <c r="S99" s="184" t="s">
        <v>100</v>
      </c>
      <c r="T99" s="184">
        <v>0</v>
      </c>
      <c r="U99" s="185">
        <f t="shared" si="17"/>
        <v>0</v>
      </c>
      <c r="V99" s="18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 t="s">
        <v>101</v>
      </c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outlineLevel="1" x14ac:dyDescent="0.2">
      <c r="A100" s="165">
        <v>88</v>
      </c>
      <c r="B100" s="175" t="s">
        <v>265</v>
      </c>
      <c r="C100" s="194" t="s">
        <v>266</v>
      </c>
      <c r="D100" s="177" t="s">
        <v>214</v>
      </c>
      <c r="E100" s="180">
        <v>3</v>
      </c>
      <c r="F100" s="184"/>
      <c r="G100" s="184"/>
      <c r="H100" s="184">
        <v>199</v>
      </c>
      <c r="I100" s="184">
        <f t="shared" si="12"/>
        <v>597</v>
      </c>
      <c r="J100" s="184">
        <v>0</v>
      </c>
      <c r="K100" s="184">
        <f t="shared" si="13"/>
        <v>0</v>
      </c>
      <c r="L100" s="184">
        <v>21</v>
      </c>
      <c r="M100" s="184">
        <f t="shared" si="14"/>
        <v>0</v>
      </c>
      <c r="N100" s="184">
        <v>0</v>
      </c>
      <c r="O100" s="184">
        <f t="shared" si="15"/>
        <v>0</v>
      </c>
      <c r="P100" s="184">
        <v>0</v>
      </c>
      <c r="Q100" s="184">
        <f t="shared" si="16"/>
        <v>0</v>
      </c>
      <c r="R100" s="184"/>
      <c r="S100" s="184" t="s">
        <v>100</v>
      </c>
      <c r="T100" s="184">
        <v>0</v>
      </c>
      <c r="U100" s="185">
        <f t="shared" si="17"/>
        <v>0</v>
      </c>
      <c r="V100" s="184"/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 t="s">
        <v>101</v>
      </c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outlineLevel="1" x14ac:dyDescent="0.2">
      <c r="A101" s="165">
        <v>89</v>
      </c>
      <c r="B101" s="175" t="s">
        <v>267</v>
      </c>
      <c r="C101" s="194" t="s">
        <v>268</v>
      </c>
      <c r="D101" s="177" t="s">
        <v>99</v>
      </c>
      <c r="E101" s="180">
        <v>3</v>
      </c>
      <c r="F101" s="184"/>
      <c r="G101" s="184"/>
      <c r="H101" s="184">
        <v>1970</v>
      </c>
      <c r="I101" s="184">
        <f t="shared" si="12"/>
        <v>5910</v>
      </c>
      <c r="J101" s="184">
        <v>0</v>
      </c>
      <c r="K101" s="184">
        <f t="shared" si="13"/>
        <v>0</v>
      </c>
      <c r="L101" s="184">
        <v>21</v>
      </c>
      <c r="M101" s="184">
        <f t="shared" si="14"/>
        <v>0</v>
      </c>
      <c r="N101" s="184">
        <v>0</v>
      </c>
      <c r="O101" s="184">
        <f t="shared" si="15"/>
        <v>0</v>
      </c>
      <c r="P101" s="184">
        <v>0</v>
      </c>
      <c r="Q101" s="184">
        <f t="shared" si="16"/>
        <v>0</v>
      </c>
      <c r="R101" s="184"/>
      <c r="S101" s="184" t="s">
        <v>100</v>
      </c>
      <c r="T101" s="184">
        <v>0</v>
      </c>
      <c r="U101" s="185">
        <f t="shared" si="17"/>
        <v>0</v>
      </c>
      <c r="V101" s="18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 t="s">
        <v>101</v>
      </c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outlineLevel="1" x14ac:dyDescent="0.2">
      <c r="A102" s="165">
        <v>90</v>
      </c>
      <c r="B102" s="175" t="s">
        <v>269</v>
      </c>
      <c r="C102" s="194" t="s">
        <v>270</v>
      </c>
      <c r="D102" s="177" t="s">
        <v>99</v>
      </c>
      <c r="E102" s="180">
        <v>1</v>
      </c>
      <c r="F102" s="184"/>
      <c r="G102" s="184"/>
      <c r="H102" s="184">
        <v>2240</v>
      </c>
      <c r="I102" s="184">
        <f t="shared" si="12"/>
        <v>2240</v>
      </c>
      <c r="J102" s="184">
        <v>0</v>
      </c>
      <c r="K102" s="184">
        <f t="shared" si="13"/>
        <v>0</v>
      </c>
      <c r="L102" s="184">
        <v>21</v>
      </c>
      <c r="M102" s="184">
        <f t="shared" si="14"/>
        <v>0</v>
      </c>
      <c r="N102" s="184">
        <v>0</v>
      </c>
      <c r="O102" s="184">
        <f t="shared" si="15"/>
        <v>0</v>
      </c>
      <c r="P102" s="184">
        <v>0</v>
      </c>
      <c r="Q102" s="184">
        <f t="shared" si="16"/>
        <v>0</v>
      </c>
      <c r="R102" s="184"/>
      <c r="S102" s="184" t="s">
        <v>100</v>
      </c>
      <c r="T102" s="184">
        <v>0</v>
      </c>
      <c r="U102" s="185">
        <f t="shared" si="17"/>
        <v>0</v>
      </c>
      <c r="V102" s="184"/>
      <c r="W102" s="164"/>
      <c r="X102" s="164"/>
      <c r="Y102" s="164"/>
      <c r="Z102" s="164"/>
      <c r="AA102" s="164"/>
      <c r="AB102" s="164"/>
      <c r="AC102" s="164"/>
      <c r="AD102" s="164"/>
      <c r="AE102" s="164"/>
      <c r="AF102" s="164"/>
      <c r="AG102" s="164" t="s">
        <v>101</v>
      </c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outlineLevel="1" x14ac:dyDescent="0.2">
      <c r="A103" s="165">
        <v>91</v>
      </c>
      <c r="B103" s="175" t="s">
        <v>271</v>
      </c>
      <c r="C103" s="194" t="s">
        <v>272</v>
      </c>
      <c r="D103" s="177" t="s">
        <v>99</v>
      </c>
      <c r="E103" s="180">
        <v>1</v>
      </c>
      <c r="F103" s="184"/>
      <c r="G103" s="184"/>
      <c r="H103" s="184">
        <v>3180</v>
      </c>
      <c r="I103" s="184">
        <f t="shared" si="12"/>
        <v>3180</v>
      </c>
      <c r="J103" s="184">
        <v>0</v>
      </c>
      <c r="K103" s="184">
        <f t="shared" si="13"/>
        <v>0</v>
      </c>
      <c r="L103" s="184">
        <v>21</v>
      </c>
      <c r="M103" s="184">
        <f t="shared" si="14"/>
        <v>0</v>
      </c>
      <c r="N103" s="184">
        <v>0</v>
      </c>
      <c r="O103" s="184">
        <f t="shared" si="15"/>
        <v>0</v>
      </c>
      <c r="P103" s="184">
        <v>0</v>
      </c>
      <c r="Q103" s="184">
        <f t="shared" si="16"/>
        <v>0</v>
      </c>
      <c r="R103" s="184"/>
      <c r="S103" s="184" t="s">
        <v>100</v>
      </c>
      <c r="T103" s="184">
        <v>0</v>
      </c>
      <c r="U103" s="185">
        <f t="shared" si="17"/>
        <v>0</v>
      </c>
      <c r="V103" s="184"/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 t="s">
        <v>101</v>
      </c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x14ac:dyDescent="0.2">
      <c r="A104" s="171" t="s">
        <v>95</v>
      </c>
      <c r="B104" s="176" t="s">
        <v>66</v>
      </c>
      <c r="C104" s="195" t="s">
        <v>67</v>
      </c>
      <c r="D104" s="178"/>
      <c r="E104" s="181"/>
      <c r="F104" s="186"/>
      <c r="G104" s="186"/>
      <c r="H104" s="186"/>
      <c r="I104" s="186">
        <f>SUM(I105:I105)</f>
        <v>392000</v>
      </c>
      <c r="J104" s="186"/>
      <c r="K104" s="186">
        <f>SUM(K105:K105)</f>
        <v>0</v>
      </c>
      <c r="L104" s="186"/>
      <c r="M104" s="186">
        <f>SUM(M105:M105)</f>
        <v>0</v>
      </c>
      <c r="N104" s="186"/>
      <c r="O104" s="186">
        <f>SUM(O105:O105)</f>
        <v>0</v>
      </c>
      <c r="P104" s="186"/>
      <c r="Q104" s="186">
        <f>SUM(Q105:Q105)</f>
        <v>0</v>
      </c>
      <c r="R104" s="186"/>
      <c r="S104" s="186"/>
      <c r="T104" s="186"/>
      <c r="U104" s="187">
        <f>SUM(U105:U105)</f>
        <v>0</v>
      </c>
      <c r="V104" s="186"/>
      <c r="AG104" t="s">
        <v>96</v>
      </c>
    </row>
    <row r="105" spans="1:60" ht="22.5" outlineLevel="1" x14ac:dyDescent="0.2">
      <c r="A105" s="165">
        <v>92</v>
      </c>
      <c r="B105" s="175" t="s">
        <v>273</v>
      </c>
      <c r="C105" s="194" t="s">
        <v>274</v>
      </c>
      <c r="D105" s="177" t="s">
        <v>275</v>
      </c>
      <c r="E105" s="180">
        <v>200</v>
      </c>
      <c r="F105" s="184"/>
      <c r="G105" s="184"/>
      <c r="H105" s="184">
        <v>1960</v>
      </c>
      <c r="I105" s="184">
        <f>ROUND(E105*H105,2)</f>
        <v>392000</v>
      </c>
      <c r="J105" s="184">
        <v>0</v>
      </c>
      <c r="K105" s="184">
        <f>ROUND(E105*J105,2)</f>
        <v>0</v>
      </c>
      <c r="L105" s="184">
        <v>21</v>
      </c>
      <c r="M105" s="184">
        <f>G105*(1+L105/100)</f>
        <v>0</v>
      </c>
      <c r="N105" s="184">
        <v>0</v>
      </c>
      <c r="O105" s="184">
        <f>ROUND(E105*N105,2)</f>
        <v>0</v>
      </c>
      <c r="P105" s="184">
        <v>0</v>
      </c>
      <c r="Q105" s="184">
        <f>ROUND(E105*P105,2)</f>
        <v>0</v>
      </c>
      <c r="R105" s="184"/>
      <c r="S105" s="184" t="s">
        <v>100</v>
      </c>
      <c r="T105" s="184">
        <v>0</v>
      </c>
      <c r="U105" s="185">
        <f>ROUND(E105*T105,2)</f>
        <v>0</v>
      </c>
      <c r="V105" s="184"/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 t="s">
        <v>101</v>
      </c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x14ac:dyDescent="0.2">
      <c r="A106" s="171" t="s">
        <v>95</v>
      </c>
      <c r="B106" s="176" t="s">
        <v>68</v>
      </c>
      <c r="C106" s="195" t="s">
        <v>69</v>
      </c>
      <c r="D106" s="178"/>
      <c r="E106" s="181"/>
      <c r="F106" s="186"/>
      <c r="G106" s="186"/>
      <c r="H106" s="186"/>
      <c r="I106" s="186">
        <f>SUM(I107:I111)</f>
        <v>0</v>
      </c>
      <c r="J106" s="186"/>
      <c r="K106" s="186">
        <f>SUM(K107:K111)</f>
        <v>768700</v>
      </c>
      <c r="L106" s="186"/>
      <c r="M106" s="186">
        <f>SUM(M107:M111)</f>
        <v>0</v>
      </c>
      <c r="N106" s="186"/>
      <c r="O106" s="186">
        <f>SUM(O107:O111)</f>
        <v>0</v>
      </c>
      <c r="P106" s="186"/>
      <c r="Q106" s="186">
        <f>SUM(Q107:Q111)</f>
        <v>0</v>
      </c>
      <c r="R106" s="186"/>
      <c r="S106" s="186"/>
      <c r="T106" s="186"/>
      <c r="U106" s="187">
        <f>SUM(U107:U111)</f>
        <v>0</v>
      </c>
      <c r="V106" s="186"/>
      <c r="AG106" t="s">
        <v>96</v>
      </c>
    </row>
    <row r="107" spans="1:60" outlineLevel="1" x14ac:dyDescent="0.2">
      <c r="A107" s="165">
        <v>93</v>
      </c>
      <c r="B107" s="175" t="s">
        <v>276</v>
      </c>
      <c r="C107" s="194" t="s">
        <v>277</v>
      </c>
      <c r="D107" s="177" t="s">
        <v>99</v>
      </c>
      <c r="E107" s="180">
        <v>1</v>
      </c>
      <c r="F107" s="184"/>
      <c r="G107" s="184"/>
      <c r="H107" s="184">
        <v>0</v>
      </c>
      <c r="I107" s="184">
        <f>ROUND(E107*H107,2)</f>
        <v>0</v>
      </c>
      <c r="J107" s="184">
        <v>391600</v>
      </c>
      <c r="K107" s="184">
        <f>ROUND(E107*J107,2)</f>
        <v>391600</v>
      </c>
      <c r="L107" s="184">
        <v>21</v>
      </c>
      <c r="M107" s="184">
        <f>G107*(1+L107/100)</f>
        <v>0</v>
      </c>
      <c r="N107" s="184">
        <v>0</v>
      </c>
      <c r="O107" s="184">
        <f>ROUND(E107*N107,2)</f>
        <v>0</v>
      </c>
      <c r="P107" s="184">
        <v>0</v>
      </c>
      <c r="Q107" s="184">
        <f>ROUND(E107*P107,2)</f>
        <v>0</v>
      </c>
      <c r="R107" s="184"/>
      <c r="S107" s="184" t="s">
        <v>100</v>
      </c>
      <c r="T107" s="184">
        <v>0</v>
      </c>
      <c r="U107" s="185">
        <f>ROUND(E107*T107,2)</f>
        <v>0</v>
      </c>
      <c r="V107" s="18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 t="s">
        <v>278</v>
      </c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ht="22.5" outlineLevel="1" x14ac:dyDescent="0.2">
      <c r="A108" s="165">
        <v>94</v>
      </c>
      <c r="B108" s="175" t="s">
        <v>279</v>
      </c>
      <c r="C108" s="194" t="s">
        <v>280</v>
      </c>
      <c r="D108" s="177" t="s">
        <v>99</v>
      </c>
      <c r="E108" s="180">
        <v>1</v>
      </c>
      <c r="F108" s="184"/>
      <c r="G108" s="184"/>
      <c r="H108" s="184">
        <v>0</v>
      </c>
      <c r="I108" s="184">
        <f>ROUND(E108*H108,2)</f>
        <v>0</v>
      </c>
      <c r="J108" s="184">
        <v>355400</v>
      </c>
      <c r="K108" s="184">
        <f>ROUND(E108*J108,2)</f>
        <v>355400</v>
      </c>
      <c r="L108" s="184">
        <v>21</v>
      </c>
      <c r="M108" s="184">
        <f>G108*(1+L108/100)</f>
        <v>0</v>
      </c>
      <c r="N108" s="184">
        <v>0</v>
      </c>
      <c r="O108" s="184">
        <f>ROUND(E108*N108,2)</f>
        <v>0</v>
      </c>
      <c r="P108" s="184">
        <v>0</v>
      </c>
      <c r="Q108" s="184">
        <f>ROUND(E108*P108,2)</f>
        <v>0</v>
      </c>
      <c r="R108" s="184"/>
      <c r="S108" s="184" t="s">
        <v>100</v>
      </c>
      <c r="T108" s="184">
        <v>0</v>
      </c>
      <c r="U108" s="185">
        <f>ROUND(E108*T108,2)</f>
        <v>0</v>
      </c>
      <c r="V108" s="184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 t="s">
        <v>278</v>
      </c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</row>
    <row r="109" spans="1:60" outlineLevel="1" x14ac:dyDescent="0.2">
      <c r="A109" s="165">
        <v>95</v>
      </c>
      <c r="B109" s="175" t="s">
        <v>281</v>
      </c>
      <c r="C109" s="194" t="s">
        <v>282</v>
      </c>
      <c r="D109" s="177" t="s">
        <v>283</v>
      </c>
      <c r="E109" s="180">
        <v>32</v>
      </c>
      <c r="F109" s="184"/>
      <c r="G109" s="184"/>
      <c r="H109" s="184">
        <v>0</v>
      </c>
      <c r="I109" s="184">
        <f>ROUND(E109*H109,2)</f>
        <v>0</v>
      </c>
      <c r="J109" s="184">
        <v>350</v>
      </c>
      <c r="K109" s="184">
        <f>ROUND(E109*J109,2)</f>
        <v>11200</v>
      </c>
      <c r="L109" s="184">
        <v>21</v>
      </c>
      <c r="M109" s="184">
        <f>G109*(1+L109/100)</f>
        <v>0</v>
      </c>
      <c r="N109" s="184">
        <v>0</v>
      </c>
      <c r="O109" s="184">
        <f>ROUND(E109*N109,2)</f>
        <v>0</v>
      </c>
      <c r="P109" s="184">
        <v>0</v>
      </c>
      <c r="Q109" s="184">
        <f>ROUND(E109*P109,2)</f>
        <v>0</v>
      </c>
      <c r="R109" s="184"/>
      <c r="S109" s="184" t="s">
        <v>100</v>
      </c>
      <c r="T109" s="184">
        <v>0</v>
      </c>
      <c r="U109" s="185">
        <f>ROUND(E109*T109,2)</f>
        <v>0</v>
      </c>
      <c r="V109" s="184"/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 t="s">
        <v>284</v>
      </c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</row>
    <row r="110" spans="1:60" outlineLevel="1" x14ac:dyDescent="0.2">
      <c r="A110" s="165">
        <v>96</v>
      </c>
      <c r="B110" s="175" t="s">
        <v>285</v>
      </c>
      <c r="C110" s="194" t="s">
        <v>286</v>
      </c>
      <c r="D110" s="177" t="s">
        <v>99</v>
      </c>
      <c r="E110" s="180">
        <v>1</v>
      </c>
      <c r="F110" s="184"/>
      <c r="G110" s="184"/>
      <c r="H110" s="184">
        <v>0</v>
      </c>
      <c r="I110" s="184">
        <f>ROUND(E110*H110,2)</f>
        <v>0</v>
      </c>
      <c r="J110" s="184">
        <v>2500</v>
      </c>
      <c r="K110" s="184">
        <f>ROUND(E110*J110,2)</f>
        <v>2500</v>
      </c>
      <c r="L110" s="184">
        <v>21</v>
      </c>
      <c r="M110" s="184">
        <f>G110*(1+L110/100)</f>
        <v>0</v>
      </c>
      <c r="N110" s="184">
        <v>0</v>
      </c>
      <c r="O110" s="184">
        <f>ROUND(E110*N110,2)</f>
        <v>0</v>
      </c>
      <c r="P110" s="184">
        <v>0</v>
      </c>
      <c r="Q110" s="184">
        <f>ROUND(E110*P110,2)</f>
        <v>0</v>
      </c>
      <c r="R110" s="184"/>
      <c r="S110" s="184" t="s">
        <v>100</v>
      </c>
      <c r="T110" s="184">
        <v>0</v>
      </c>
      <c r="U110" s="185">
        <f>ROUND(E110*T110,2)</f>
        <v>0</v>
      </c>
      <c r="V110" s="184"/>
      <c r="W110" s="164"/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 t="s">
        <v>284</v>
      </c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outlineLevel="1" x14ac:dyDescent="0.2">
      <c r="A111" s="165">
        <v>97</v>
      </c>
      <c r="B111" s="175" t="s">
        <v>287</v>
      </c>
      <c r="C111" s="194" t="s">
        <v>288</v>
      </c>
      <c r="D111" s="177" t="s">
        <v>99</v>
      </c>
      <c r="E111" s="180">
        <v>1</v>
      </c>
      <c r="F111" s="184"/>
      <c r="G111" s="184"/>
      <c r="H111" s="184">
        <v>0</v>
      </c>
      <c r="I111" s="184">
        <f>ROUND(E111*H111,2)</f>
        <v>0</v>
      </c>
      <c r="J111" s="184">
        <v>8000</v>
      </c>
      <c r="K111" s="184">
        <f>ROUND(E111*J111,2)</f>
        <v>8000</v>
      </c>
      <c r="L111" s="184">
        <v>21</v>
      </c>
      <c r="M111" s="184">
        <f>G111*(1+L111/100)</f>
        <v>0</v>
      </c>
      <c r="N111" s="184">
        <v>0</v>
      </c>
      <c r="O111" s="184">
        <f>ROUND(E111*N111,2)</f>
        <v>0</v>
      </c>
      <c r="P111" s="184">
        <v>0</v>
      </c>
      <c r="Q111" s="184">
        <f>ROUND(E111*P111,2)</f>
        <v>0</v>
      </c>
      <c r="R111" s="184"/>
      <c r="S111" s="184" t="s">
        <v>100</v>
      </c>
      <c r="T111" s="184">
        <v>0</v>
      </c>
      <c r="U111" s="185">
        <f>ROUND(E111*T111,2)</f>
        <v>0</v>
      </c>
      <c r="V111" s="184"/>
      <c r="W111" s="164"/>
      <c r="X111" s="164"/>
      <c r="Y111" s="164"/>
      <c r="Z111" s="164"/>
      <c r="AA111" s="164"/>
      <c r="AB111" s="164"/>
      <c r="AC111" s="164"/>
      <c r="AD111" s="164"/>
      <c r="AE111" s="164"/>
      <c r="AF111" s="164"/>
      <c r="AG111" s="164" t="s">
        <v>284</v>
      </c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x14ac:dyDescent="0.2">
      <c r="A112" s="171" t="s">
        <v>95</v>
      </c>
      <c r="B112" s="176" t="s">
        <v>70</v>
      </c>
      <c r="C112" s="195" t="s">
        <v>29</v>
      </c>
      <c r="D112" s="178"/>
      <c r="E112" s="181"/>
      <c r="F112" s="186"/>
      <c r="G112" s="186"/>
      <c r="H112" s="186"/>
      <c r="I112" s="186">
        <f>SUM(I113:I120)</f>
        <v>0</v>
      </c>
      <c r="J112" s="186"/>
      <c r="K112" s="186">
        <f>SUM(K113:K120)</f>
        <v>181870</v>
      </c>
      <c r="L112" s="186"/>
      <c r="M112" s="186">
        <f>SUM(M113:M120)</f>
        <v>0</v>
      </c>
      <c r="N112" s="186"/>
      <c r="O112" s="186">
        <f>SUM(O113:O120)</f>
        <v>0</v>
      </c>
      <c r="P112" s="186"/>
      <c r="Q112" s="186">
        <f>SUM(Q113:Q120)</f>
        <v>0</v>
      </c>
      <c r="R112" s="186"/>
      <c r="S112" s="186"/>
      <c r="T112" s="186"/>
      <c r="U112" s="187">
        <f>SUM(U113:U120)</f>
        <v>0</v>
      </c>
      <c r="V112" s="186"/>
      <c r="AG112" t="s">
        <v>96</v>
      </c>
    </row>
    <row r="113" spans="1:60" outlineLevel="1" x14ac:dyDescent="0.2">
      <c r="A113" s="165">
        <v>98</v>
      </c>
      <c r="B113" s="175" t="s">
        <v>289</v>
      </c>
      <c r="C113" s="194" t="s">
        <v>290</v>
      </c>
      <c r="D113" s="177" t="s">
        <v>99</v>
      </c>
      <c r="E113" s="180">
        <v>5</v>
      </c>
      <c r="F113" s="184"/>
      <c r="G113" s="184"/>
      <c r="H113" s="184">
        <v>0</v>
      </c>
      <c r="I113" s="184">
        <f t="shared" ref="I113:I120" si="18">ROUND(E113*H113,2)</f>
        <v>0</v>
      </c>
      <c r="J113" s="184">
        <v>3000</v>
      </c>
      <c r="K113" s="184">
        <f t="shared" ref="K113:K120" si="19">ROUND(E113*J113,2)</f>
        <v>15000</v>
      </c>
      <c r="L113" s="184">
        <v>21</v>
      </c>
      <c r="M113" s="184">
        <f t="shared" ref="M113:M120" si="20">G113*(1+L113/100)</f>
        <v>0</v>
      </c>
      <c r="N113" s="184">
        <v>0</v>
      </c>
      <c r="O113" s="184">
        <f t="shared" ref="O113:O120" si="21">ROUND(E113*N113,2)</f>
        <v>0</v>
      </c>
      <c r="P113" s="184">
        <v>0</v>
      </c>
      <c r="Q113" s="184">
        <f t="shared" ref="Q113:Q120" si="22">ROUND(E113*P113,2)</f>
        <v>0</v>
      </c>
      <c r="R113" s="184"/>
      <c r="S113" s="184" t="s">
        <v>100</v>
      </c>
      <c r="T113" s="184">
        <v>0</v>
      </c>
      <c r="U113" s="185">
        <f t="shared" ref="U113:U120" si="23">ROUND(E113*T113,2)</f>
        <v>0</v>
      </c>
      <c r="V113" s="184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 t="s">
        <v>284</v>
      </c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outlineLevel="1" x14ac:dyDescent="0.2">
      <c r="A114" s="165">
        <v>99</v>
      </c>
      <c r="B114" s="175" t="s">
        <v>291</v>
      </c>
      <c r="C114" s="194" t="s">
        <v>292</v>
      </c>
      <c r="D114" s="177" t="s">
        <v>99</v>
      </c>
      <c r="E114" s="180">
        <v>1</v>
      </c>
      <c r="F114" s="184"/>
      <c r="G114" s="184"/>
      <c r="H114" s="184">
        <v>0</v>
      </c>
      <c r="I114" s="184">
        <f t="shared" si="18"/>
        <v>0</v>
      </c>
      <c r="J114" s="184">
        <v>25000</v>
      </c>
      <c r="K114" s="184">
        <f t="shared" si="19"/>
        <v>25000</v>
      </c>
      <c r="L114" s="184">
        <v>21</v>
      </c>
      <c r="M114" s="184">
        <f t="shared" si="20"/>
        <v>0</v>
      </c>
      <c r="N114" s="184">
        <v>0</v>
      </c>
      <c r="O114" s="184">
        <f t="shared" si="21"/>
        <v>0</v>
      </c>
      <c r="P114" s="184">
        <v>0</v>
      </c>
      <c r="Q114" s="184">
        <f t="shared" si="22"/>
        <v>0</v>
      </c>
      <c r="R114" s="184"/>
      <c r="S114" s="184" t="s">
        <v>100</v>
      </c>
      <c r="T114" s="184">
        <v>0</v>
      </c>
      <c r="U114" s="185">
        <f t="shared" si="23"/>
        <v>0</v>
      </c>
      <c r="V114" s="184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 t="s">
        <v>284</v>
      </c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outlineLevel="1" x14ac:dyDescent="0.2">
      <c r="A115" s="165">
        <v>100</v>
      </c>
      <c r="B115" s="175" t="s">
        <v>293</v>
      </c>
      <c r="C115" s="194" t="s">
        <v>294</v>
      </c>
      <c r="D115" s="177" t="s">
        <v>99</v>
      </c>
      <c r="E115" s="180">
        <v>1</v>
      </c>
      <c r="F115" s="184"/>
      <c r="G115" s="184"/>
      <c r="H115" s="184">
        <v>0</v>
      </c>
      <c r="I115" s="184">
        <f t="shared" si="18"/>
        <v>0</v>
      </c>
      <c r="J115" s="184">
        <v>70000</v>
      </c>
      <c r="K115" s="184">
        <f t="shared" si="19"/>
        <v>70000</v>
      </c>
      <c r="L115" s="184">
        <v>21</v>
      </c>
      <c r="M115" s="184">
        <f t="shared" si="20"/>
        <v>0</v>
      </c>
      <c r="N115" s="184">
        <v>0</v>
      </c>
      <c r="O115" s="184">
        <f t="shared" si="21"/>
        <v>0</v>
      </c>
      <c r="P115" s="184">
        <v>0</v>
      </c>
      <c r="Q115" s="184">
        <f t="shared" si="22"/>
        <v>0</v>
      </c>
      <c r="R115" s="184"/>
      <c r="S115" s="184" t="s">
        <v>100</v>
      </c>
      <c r="T115" s="184">
        <v>0</v>
      </c>
      <c r="U115" s="185">
        <f t="shared" si="23"/>
        <v>0</v>
      </c>
      <c r="V115" s="184"/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 t="s">
        <v>284</v>
      </c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</row>
    <row r="116" spans="1:60" outlineLevel="1" x14ac:dyDescent="0.2">
      <c r="A116" s="165">
        <v>101</v>
      </c>
      <c r="B116" s="175" t="s">
        <v>295</v>
      </c>
      <c r="C116" s="194" t="s">
        <v>296</v>
      </c>
      <c r="D116" s="177" t="s">
        <v>283</v>
      </c>
      <c r="E116" s="180">
        <v>24</v>
      </c>
      <c r="F116" s="184"/>
      <c r="G116" s="184"/>
      <c r="H116" s="184">
        <v>0</v>
      </c>
      <c r="I116" s="184">
        <f t="shared" si="18"/>
        <v>0</v>
      </c>
      <c r="J116" s="184">
        <v>580</v>
      </c>
      <c r="K116" s="184">
        <f t="shared" si="19"/>
        <v>13920</v>
      </c>
      <c r="L116" s="184">
        <v>21</v>
      </c>
      <c r="M116" s="184">
        <f t="shared" si="20"/>
        <v>0</v>
      </c>
      <c r="N116" s="184">
        <v>0</v>
      </c>
      <c r="O116" s="184">
        <f t="shared" si="21"/>
        <v>0</v>
      </c>
      <c r="P116" s="184">
        <v>0</v>
      </c>
      <c r="Q116" s="184">
        <f t="shared" si="22"/>
        <v>0</v>
      </c>
      <c r="R116" s="184"/>
      <c r="S116" s="184" t="s">
        <v>100</v>
      </c>
      <c r="T116" s="184">
        <v>0</v>
      </c>
      <c r="U116" s="185">
        <f t="shared" si="23"/>
        <v>0</v>
      </c>
      <c r="V116" s="184"/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 t="s">
        <v>284</v>
      </c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 outlineLevel="1" x14ac:dyDescent="0.2">
      <c r="A117" s="165">
        <v>102</v>
      </c>
      <c r="B117" s="175" t="s">
        <v>297</v>
      </c>
      <c r="C117" s="194" t="s">
        <v>298</v>
      </c>
      <c r="D117" s="177" t="s">
        <v>283</v>
      </c>
      <c r="E117" s="180">
        <v>15</v>
      </c>
      <c r="F117" s="184"/>
      <c r="G117" s="184"/>
      <c r="H117" s="184">
        <v>0</v>
      </c>
      <c r="I117" s="184">
        <f t="shared" si="18"/>
        <v>0</v>
      </c>
      <c r="J117" s="184">
        <v>450</v>
      </c>
      <c r="K117" s="184">
        <f t="shared" si="19"/>
        <v>6750</v>
      </c>
      <c r="L117" s="184">
        <v>21</v>
      </c>
      <c r="M117" s="184">
        <f t="shared" si="20"/>
        <v>0</v>
      </c>
      <c r="N117" s="184">
        <v>0</v>
      </c>
      <c r="O117" s="184">
        <f t="shared" si="21"/>
        <v>0</v>
      </c>
      <c r="P117" s="184">
        <v>0</v>
      </c>
      <c r="Q117" s="184">
        <f t="shared" si="22"/>
        <v>0</v>
      </c>
      <c r="R117" s="184"/>
      <c r="S117" s="184" t="s">
        <v>100</v>
      </c>
      <c r="T117" s="184">
        <v>0</v>
      </c>
      <c r="U117" s="185">
        <f t="shared" si="23"/>
        <v>0</v>
      </c>
      <c r="V117" s="184"/>
      <c r="W117" s="164"/>
      <c r="X117" s="164"/>
      <c r="Y117" s="164"/>
      <c r="Z117" s="164"/>
      <c r="AA117" s="164"/>
      <c r="AB117" s="164"/>
      <c r="AC117" s="164"/>
      <c r="AD117" s="164"/>
      <c r="AE117" s="164"/>
      <c r="AF117" s="164"/>
      <c r="AG117" s="164" t="s">
        <v>284</v>
      </c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</row>
    <row r="118" spans="1:60" outlineLevel="1" x14ac:dyDescent="0.2">
      <c r="A118" s="165">
        <v>103</v>
      </c>
      <c r="B118" s="175" t="s">
        <v>299</v>
      </c>
      <c r="C118" s="194" t="s">
        <v>300</v>
      </c>
      <c r="D118" s="177" t="s">
        <v>301</v>
      </c>
      <c r="E118" s="180">
        <v>14</v>
      </c>
      <c r="F118" s="184"/>
      <c r="G118" s="184"/>
      <c r="H118" s="184">
        <v>0</v>
      </c>
      <c r="I118" s="184">
        <f t="shared" si="18"/>
        <v>0</v>
      </c>
      <c r="J118" s="184">
        <v>800</v>
      </c>
      <c r="K118" s="184">
        <f t="shared" si="19"/>
        <v>11200</v>
      </c>
      <c r="L118" s="184">
        <v>21</v>
      </c>
      <c r="M118" s="184">
        <f t="shared" si="20"/>
        <v>0</v>
      </c>
      <c r="N118" s="184">
        <v>0</v>
      </c>
      <c r="O118" s="184">
        <f t="shared" si="21"/>
        <v>0</v>
      </c>
      <c r="P118" s="184">
        <v>0</v>
      </c>
      <c r="Q118" s="184">
        <f t="shared" si="22"/>
        <v>0</v>
      </c>
      <c r="R118" s="184"/>
      <c r="S118" s="184" t="s">
        <v>100</v>
      </c>
      <c r="T118" s="184">
        <v>0</v>
      </c>
      <c r="U118" s="185">
        <f t="shared" si="23"/>
        <v>0</v>
      </c>
      <c r="V118" s="184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 t="s">
        <v>284</v>
      </c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outlineLevel="1" x14ac:dyDescent="0.2">
      <c r="A119" s="165">
        <v>104</v>
      </c>
      <c r="B119" s="175" t="s">
        <v>302</v>
      </c>
      <c r="C119" s="194" t="s">
        <v>303</v>
      </c>
      <c r="D119" s="177" t="s">
        <v>99</v>
      </c>
      <c r="E119" s="180">
        <v>1</v>
      </c>
      <c r="F119" s="184"/>
      <c r="G119" s="184"/>
      <c r="H119" s="184">
        <v>0</v>
      </c>
      <c r="I119" s="184">
        <f t="shared" si="18"/>
        <v>0</v>
      </c>
      <c r="J119" s="184">
        <v>10000</v>
      </c>
      <c r="K119" s="184">
        <f t="shared" si="19"/>
        <v>10000</v>
      </c>
      <c r="L119" s="184">
        <v>21</v>
      </c>
      <c r="M119" s="184">
        <f t="shared" si="20"/>
        <v>0</v>
      </c>
      <c r="N119" s="184">
        <v>0</v>
      </c>
      <c r="O119" s="184">
        <f t="shared" si="21"/>
        <v>0</v>
      </c>
      <c r="P119" s="184">
        <v>0</v>
      </c>
      <c r="Q119" s="184">
        <f t="shared" si="22"/>
        <v>0</v>
      </c>
      <c r="R119" s="184"/>
      <c r="S119" s="184" t="s">
        <v>100</v>
      </c>
      <c r="T119" s="184">
        <v>0</v>
      </c>
      <c r="U119" s="185">
        <f t="shared" si="23"/>
        <v>0</v>
      </c>
      <c r="V119" s="184"/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 t="s">
        <v>284</v>
      </c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outlineLevel="1" x14ac:dyDescent="0.2">
      <c r="A120" s="188">
        <v>105</v>
      </c>
      <c r="B120" s="189" t="s">
        <v>304</v>
      </c>
      <c r="C120" s="196" t="s">
        <v>305</v>
      </c>
      <c r="D120" s="190" t="s">
        <v>99</v>
      </c>
      <c r="E120" s="191">
        <v>1</v>
      </c>
      <c r="F120" s="192"/>
      <c r="G120" s="192"/>
      <c r="H120" s="192">
        <v>0</v>
      </c>
      <c r="I120" s="192">
        <f t="shared" si="18"/>
        <v>0</v>
      </c>
      <c r="J120" s="192">
        <v>30000</v>
      </c>
      <c r="K120" s="192">
        <f t="shared" si="19"/>
        <v>30000</v>
      </c>
      <c r="L120" s="192">
        <v>21</v>
      </c>
      <c r="M120" s="192">
        <f t="shared" si="20"/>
        <v>0</v>
      </c>
      <c r="N120" s="192">
        <v>0</v>
      </c>
      <c r="O120" s="192">
        <f t="shared" si="21"/>
        <v>0</v>
      </c>
      <c r="P120" s="192">
        <v>0</v>
      </c>
      <c r="Q120" s="192">
        <f t="shared" si="22"/>
        <v>0</v>
      </c>
      <c r="R120" s="192"/>
      <c r="S120" s="192" t="s">
        <v>100</v>
      </c>
      <c r="T120" s="192">
        <v>0</v>
      </c>
      <c r="U120" s="193">
        <f t="shared" si="23"/>
        <v>0</v>
      </c>
      <c r="V120" s="192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 t="s">
        <v>284</v>
      </c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x14ac:dyDescent="0.2">
      <c r="A121" s="6"/>
      <c r="B121" s="7" t="s">
        <v>306</v>
      </c>
      <c r="C121" s="197" t="s">
        <v>306</v>
      </c>
      <c r="D121" s="9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AE121">
        <v>15</v>
      </c>
      <c r="AF121">
        <v>21</v>
      </c>
    </row>
    <row r="122" spans="1:60" x14ac:dyDescent="0.2">
      <c r="C122" s="198"/>
      <c r="D122" s="159"/>
      <c r="AG122" t="s">
        <v>307</v>
      </c>
    </row>
    <row r="123" spans="1:60" x14ac:dyDescent="0.2">
      <c r="D123" s="159"/>
    </row>
    <row r="124" spans="1:60" x14ac:dyDescent="0.2">
      <c r="D124" s="159"/>
    </row>
    <row r="125" spans="1:60" x14ac:dyDescent="0.2">
      <c r="D125" s="159"/>
    </row>
    <row r="126" spans="1:60" x14ac:dyDescent="0.2">
      <c r="D126" s="159"/>
    </row>
    <row r="127" spans="1:60" x14ac:dyDescent="0.2">
      <c r="D127" s="159"/>
    </row>
    <row r="128" spans="1:60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Panovec</dc:creator>
  <cp:lastModifiedBy>*</cp:lastModifiedBy>
  <cp:lastPrinted>2014-02-28T09:52:57Z</cp:lastPrinted>
  <dcterms:created xsi:type="dcterms:W3CDTF">2009-04-08T07:15:50Z</dcterms:created>
  <dcterms:modified xsi:type="dcterms:W3CDTF">2017-06-27T15:18:57Z</dcterms:modified>
</cp:coreProperties>
</file>